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9.xml" ContentType="application/vnd.openxmlformats-officedocument.themeOverrid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0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3.xml" ContentType="application/vnd.openxmlformats-officedocument.themeOverride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20.xml" ContentType="application/vnd.openxmlformats-officedocument.themeOverride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21.xml" ContentType="application/vnd.openxmlformats-officedocument.themeOverride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22.xml" ContentType="application/vnd.openxmlformats-officedocument.themeOverride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23.xml" ContentType="application/vnd.openxmlformats-officedocument.themeOverride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drawings/drawing25.xml" ContentType="application/vnd.openxmlformats-officedocument.drawing+xml"/>
  <Override PartName="/xl/charts/chart2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26.xml" ContentType="application/vnd.openxmlformats-officedocument.themeOverride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27.xml" ContentType="application/vnd.openxmlformats-officedocument.themeOverride+xml"/>
  <Override PartName="/xl/drawings/drawing27.xml" ContentType="application/vnd.openxmlformats-officedocument.drawing+xml"/>
  <Override PartName="/xl/charts/chart2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8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documents\real economy bulletin\REB Q4 2023\"/>
    </mc:Choice>
  </mc:AlternateContent>
  <xr:revisionPtr revIDLastSave="0" documentId="13_ncr:1_{03BF1D96-F606-4F49-A3FD-853EB2295A56}" xr6:coauthVersionLast="47" xr6:coauthVersionMax="47" xr10:uidLastSave="{00000000-0000-0000-0000-000000000000}"/>
  <bookViews>
    <workbookView xWindow="-110" yWindow="-110" windowWidth="19420" windowHeight="11620" xr2:uid="{9534D00B-CC77-471E-9AA5-D804AE34421C}"/>
  </bookViews>
  <sheets>
    <sheet name="1. Quarterly GDP in R trns" sheetId="28" r:id="rId1"/>
    <sheet name="2. SA growth compared to UMIC" sheetId="40" r:id="rId2"/>
    <sheet name="3. Loadshedding" sheetId="41" r:id="rId3"/>
    <sheet name="4. Change in GVA by sector" sheetId="35" r:id="rId4"/>
    <sheet name="5. Sector GVA indices" sheetId="39" r:id="rId5"/>
    <sheet name="Chart1" sheetId="3" r:id="rId6"/>
    <sheet name="6. Monthly manufacturing sales" sheetId="2" r:id="rId7"/>
    <sheet name="7. Quarterly sales by industry" sheetId="1" r:id="rId8"/>
    <sheet name="Expenditure on GDP" sheetId="32" r:id="rId9"/>
    <sheet name="8. Empl trends and ratio" sheetId="5" r:id="rId10"/>
    <sheet name="9. Employment by sector" sheetId="4" r:id="rId11"/>
    <sheet name="10. Construction empl and inv" sheetId="11" r:id="rId12"/>
    <sheet name="11. Empl by mfg industry" sheetId="7" r:id="rId13"/>
    <sheet name="12. Mining employment" sheetId="9" r:id="rId14"/>
    <sheet name="13. Exports, imports, BOT" sheetId="19" r:id="rId15"/>
    <sheet name="14_16 imports exports by sector" sheetId="20" r:id="rId16"/>
    <sheet name="15. Mining revenues" sheetId="23" r:id="rId17"/>
    <sheet name="Table 1. Trade by mfg subsector" sheetId="21" r:id="rId18"/>
    <sheet name="17. Public &amp; private investment" sheetId="44" r:id="rId19"/>
    <sheet name="18. Investment by sector" sheetId="43" r:id="rId20"/>
    <sheet name="19. Return on assets" sheetId="26" r:id="rId21"/>
    <sheet name="19. Mining and mfg profits" sheetId="24" r:id="rId22"/>
    <sheet name="20. dtic budget total" sheetId="45" r:id="rId23"/>
    <sheet name="21. dtic expenditure by branch" sheetId="47" r:id="rId24"/>
    <sheet name="22. Transfers by recipient" sheetId="48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" localSheetId="0" hidden="1">#REF!</definedName>
    <definedName name="_" localSheetId="18" hidden="1">'[1]Table 2.4'!#REF!</definedName>
    <definedName name="_" localSheetId="19" hidden="1">'[1]Table 2.4'!#REF!</definedName>
    <definedName name="_" localSheetId="9" hidden="1">#REF!</definedName>
    <definedName name="_" hidden="1">#REF!</definedName>
    <definedName name="_AMO_ContentDefinition_104386094" hidden="1">"'Partitions:9'"</definedName>
    <definedName name="_AMO_ContentDefinition_104386094.0" hidden="1">"'&lt;ContentDefinition name=""Summary Tables"" rsid=""104386094"" type=""Task"" format=""ReportXml"" imgfmt=""ActiveX"" created=""10/17/2013 08:49:12"" modifed=""02/28/2014 13:17:15"" user=""ndivhuwog"" apply=""False"" css=""C:\Program Files\SASHome\SASAd'"</definedName>
    <definedName name="_AMO_ContentDefinition_104386094.1" hidden="1">"'dinforMicrosoftOffice\5.1\Styles\AMODefault.css"" range=""Summary_Tables_51"" auto=""False"" xTime=""00:00:00.3870000"" rTime=""00:00:00.6690000"" bgnew=""False"" nFmt=""False"" grphSet=""False"" imgY=""0"" imgX=""0""&gt;_x000D_
  &lt;files&gt;C:\Users\ndivhuwog\Doc'"</definedName>
    <definedName name="_AMO_ContentDefinition_104386094.2" hidden="1">"'uments\My SAS Files\Add-In for Microsoft Office\_SOA_Summary_Tables_142718989\main.srx&lt;/files&gt;_x000D_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0438609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0438609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04386094.5" hidden="1">"'&amp;amp;quot;1.0&amp;amp;quot; encoding=&amp;amp;quot;utf-16&amp;amp;quot;?&amp;amp;gt;&amp;amp;lt;FilterTree&amp;amp;gt;&amp;amp;lt;TreeRoot /&amp;amp;gt;&amp;amp;lt;/FilterTree&amp;amp;gt;&amp;quot; ColSelFlg=&amp;quot;0&amp;quot; Name=&amp;quot;TABLE2_5&amp;quot; /&amp;gt;"" /&gt;_x000D_
  &lt;param n=""CredKey"" v=""TABLE2_5'"</definedName>
    <definedName name="_AMO_ContentDefinition_10438609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0438609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04386094.8" hidden="1">"'
&lt;/ContentDefinition&gt;'"</definedName>
    <definedName name="_AMO_ContentDefinition_112461039" hidden="1">"'Partitions:9'"</definedName>
    <definedName name="_AMO_ContentDefinition_112461039.0" hidden="1">"'&lt;ContentDefinition name=""Summary Tables"" rsid=""112461039"" type=""Task"" format=""ReportXml"" imgfmt=""ActiveX"" created=""02/14/2014 14:59:53"" modifed=""02/28/2014 13:11:57"" user=""ndivhuwog"" apply=""False"" css=""C:\Program Files\SASHome\SASAd'"</definedName>
    <definedName name="_AMO_ContentDefinition_112461039.1" hidden="1">"'dinforMicrosoftOffice\5.1\Styles\AMODefault.css"" range=""Summary_Tables_58"" auto=""False"" xTime=""00:00:00.4430000"" rTime=""00:00:00.6030000"" bgnew=""False"" nFmt=""False"" grphSet=""False"" imgY=""0"" imgX=""0""&gt;_x000D_
  &lt;files&gt;C:\Users\ndivhuwog\Doc'"</definedName>
    <definedName name="_AMO_ContentDefinition_112461039.2" hidden="1">"'uments\My SAS Files\Add-In for Microsoft Office\_SOA_Summary_Tables_224128394\main.srx&lt;/files&gt;_x000D_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1246103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1246103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12461039.5" hidden="1">"'&amp;amp;quot;1.0&amp;amp;quot; encoding=&amp;amp;quot;utf-16&amp;amp;quot;?&amp;amp;gt;&amp;amp;lt;FilterTree&amp;amp;gt;&amp;amp;lt;TreeRoot /&amp;amp;gt;&amp;amp;lt;/FilterTree&amp;amp;gt;&amp;quot; ColSelFlg=&amp;quot;0&amp;quot; Name=&amp;quot;TABLE2_1&amp;quot; /&amp;gt;"" /&gt;_x000D_
  &lt;param n=""CredKey"" v=""TABLE2_1'"</definedName>
    <definedName name="_AMO_ContentDefinition_112461039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12461039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12461039.8" hidden="1">"'
&lt;/ContentDefinition&gt;'"</definedName>
    <definedName name="_AMO_ContentDefinition_15410102" hidden="1">"'Partitions:9'"</definedName>
    <definedName name="_AMO_ContentDefinition_15410102.0" hidden="1">"'&lt;ContentDefinition name=""Summary Tables"" rsid=""15410102"" type=""Task"" format=""ReportXml"" imgfmt=""ACTXIMG"" created=""04/30/2009 09:29:34"" modifed=""01/24/2014 16:09:26"" user=""ndivhuwog"" apply=""False"" css=""C:\Documents and Settings\ndivh'"</definedName>
    <definedName name="_AMO_ContentDefinition_15410102.1" hidden="1">"'uwog.000\Application Data\SAS\BI Clients\Styles\Copy  of cpi (Ndivhu).css"" range=""Summary_Tables_23"" auto=""False"" xTime=""00:00:00.4200000"" rTime=""00:00:00.4890000"" bgnew=""False"" nFmt=""False"" grphSet=""False"" imgY=""0"" imgX=""0""&gt;_x000D_
  &lt;fi'"</definedName>
    <definedName name="_AMO_ContentDefinition_15410102.2" hidden="1">"'les&gt;C:\Users\ndivhuwog\Documents\My SAS Files\Add-In for Microsoft Office\_SOA_Summary_Tables_415479318\main.srx&lt;/files&gt;_x000D_
  &lt;parents /&gt;_x000D_
  &lt;children /&gt;_x000D_
  &lt;param n=""TaskID"" v=""D3932E3A-4FEE-43DF-956C-A605AC9AF3E7"" /&gt;_x000D_
  &lt;param n=""DisplayName"" v'"</definedName>
    <definedName name="_AMO_ContentDefinition_154101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154101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154101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Name=&amp;quot;TABLE7A&amp;'"</definedName>
    <definedName name="_AMO_ContentDefinition_15410102.6" hidden="1">"'quot; /&amp;gt;"" /&gt;_x000D_
  &lt;param n=""CredKey"" v=""TABLE7A&amp;#x1;SASApp&amp;#x1;LFSR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15410102.7" hidden="1">"'ROM_Version_"" v=""1.2"" /&gt;_x000D_
  &lt;param n=""_ROM_Application_"" v=""ODS"" /&gt;_x000D_
  &lt;param n=""_ROM_AppVersion_"" v=""9.2"" /&gt;_x000D_
  &lt;param n=""maxReportCols"" v=""10"" /&gt;_x000D_
  &lt;fids n=""main.srx"" v=""0"" /&gt;_x000D_
  &lt;ExcelXMLOptions AdjColWidths=""True"" RowOpt=""'"</definedName>
    <definedName name="_AMO_ContentDefinition_15410102.8" hidden="1">"'InsertEntire"" ColOpt=""InsertCells"" /&gt;_x000D_
&lt;/ContentDefinition&gt;'"</definedName>
    <definedName name="_AMO_ContentDefinition_205779628" hidden="1">"'Partitions:9'"</definedName>
    <definedName name="_AMO_ContentDefinition_205779628.0" hidden="1">"'&lt;ContentDefinition name=""Summary Tables"" rsid=""205779628"" type=""Task"" format=""ReportXml"" imgfmt=""ACTIVEX"" created=""04/19/2012 11:07:06"" modifed=""02/28/2014 13:42:20"" user=""ndivhuwog"" apply=""False"" css=""C:\Program Files\SAS\Shared Fi'"</definedName>
    <definedName name="_AMO_ContentDefinition_205779628.1" hidden="1">"'les\BIClientStyles\AMODefault.css"" range=""Summary_Tables_43"" auto=""False"" xTime=""00:00:00.4330000"" rTime=""00:00:00.8980000"" bgnew=""False"" nFmt=""False"" grphSet=""False"" imgY=""0"" imgX=""0""&gt;_x000D_
  &lt;files&gt;C:\Users\ndivhuwog\Documents\My SAS '"</definedName>
    <definedName name="_AMO_ContentDefinition_205779628.2" hidden="1">"'Files\Add-In for Microsoft Office\_SOA_Summary_Tables_137374932\main.srx&lt;/files&gt;_x000D_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05779628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05779628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05779628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Name=&amp;quot;TABLE3_8B&amp;quot; /&amp;gt;"" /&gt;_x000D_
  &lt;param n=""CredKey'"</definedName>
    <definedName name="_AMO_ContentDefinition_205779628.6" hidden="1">"'"" v=""TABLE3_8B&amp;#x1;SASApp&amp;#x1;LFSR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205779628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205779628.8" hidden="1">"'&gt;_x000D_
&lt;/ContentDefinition&gt;'"</definedName>
    <definedName name="_AMO_ContentDefinition_222545728" hidden="1">"'Partitions:9'"</definedName>
    <definedName name="_AMO_ContentDefinition_222545728.0" hidden="1">"'&lt;ContentDefinition name=""Summary Tables"" rsid=""222545728"" type=""Task"" format=""ReportXml"" imgfmt=""ActiveX"" created=""02/14/2014 15:20:38"" modifed=""02/28/2014 13:12:35"" user=""ndivhuwog"" apply=""False"" css=""C:\Program Files\SASHome\SASAd'"</definedName>
    <definedName name="_AMO_ContentDefinition_222545728.1" hidden="1">"'dinforMicrosoftOffice\5.1\Styles\AMODefault.css"" range=""Summary_Tables_60"" auto=""False"" xTime=""00:00:00.4180000"" rTime=""00:00:00.6970000"" bgnew=""False"" nFmt=""False"" grphSet=""False"" imgY=""0"" imgX=""0""&gt;_x000D_
  &lt;files&gt;C:\Users\ndivhuwog\Doc'"</definedName>
    <definedName name="_AMO_ContentDefinition_222545728.2" hidden="1">"'uments\My SAS Files\Add-In for Microsoft Office\_SOA_Summary_Tables_887691185\main.srx&lt;/files&gt;_x000D_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2254572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2254572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22545728.5" hidden="1">"'&amp;amp;quot;1.0&amp;amp;quot; encoding=&amp;amp;quot;utf-16&amp;amp;quot;?&amp;amp;gt;&amp;amp;lt;FilterTree&amp;amp;gt;&amp;amp;lt;TreeRoot /&amp;amp;gt;&amp;amp;lt;/FilterTree&amp;amp;gt;&amp;quot; ColSelFlg=&amp;quot;0&amp;quot; Name=&amp;quot;TABLE2_3B&amp;quot; /&amp;gt;"" /&gt;_x000D_
  &lt;param n=""CredKey"" v=""TABLE2_'"</definedName>
    <definedName name="_AMO_ContentDefinition_222545728.6" hidden="1">"'3B&amp;#x1;SASApp&amp;#x1;LFSR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222545728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22545728.8" hidden="1">"'
&lt;/ContentDefinition&gt;'"</definedName>
    <definedName name="_AMO_ContentDefinition_225272241" hidden="1">"'Partitions:9'"</definedName>
    <definedName name="_AMO_ContentDefinition_225272241.0" hidden="1">"'&lt;ContentDefinition name=""Summary Tables"" rsid=""225272241"" type=""Task"" format=""ReportXml"" imgfmt=""ACTXIMG"" created=""04/29/2009 15:30:49"" modifed=""02/28/2014 13:38:21"" user=""ndivhuwog"" apply=""False"" css=""C:\Documents and Settings\ndiv'"</definedName>
    <definedName name="_AMO_ContentDefinition_225272241.1" hidden="1">"'huwog.000\Application Data\SAS\BI Clients\Styles\Copy  of cpi (Ndivhu).css"" range=""Summary_Tables_13"" auto=""False"" xTime=""00:00:00.4090000"" rTime=""00:00:00.5530000"" bgnew=""False"" nFmt=""False"" grphSet=""False"" imgY=""0"" imgX=""0""&gt;_x000D_
  &lt;f'"</definedName>
    <definedName name="_AMO_ContentDefinition_225272241.2" hidden="1">"'iles&gt;C:\Users\ndivhuwog\Documents\My SAS Files\Add-In for Microsoft Office\_SOA_Summary_Tables_974195893\main.srx&lt;/files&gt;_x000D_
  &lt;parents /&gt;_x000D_
  &lt;children /&gt;_x000D_
  &lt;param n=""TaskID"" v=""D3932E3A-4FEE-43DF-956C-A605AC9AF3E7"" /&gt;_x000D_
  &lt;param n=""DisplayName"" '"</definedName>
    <definedName name="_AMO_ContentDefinition_225272241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225272241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225272241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225272241.6" hidden="1">"'5&amp;quot; /&amp;gt;"" /&gt;_x000D_
  &lt;param n=""CredKey"" v=""TABLE3_5&amp;#x1;SASApp&amp;#x1;LFSR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225272241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225272241.8" hidden="1">"'t=""InsertEntire"" ColOpt=""InsertCells"" /&gt;_x000D_
&lt;/ContentDefinition&gt;'"</definedName>
    <definedName name="_AMO_ContentDefinition_242095788" hidden="1">"'Partitions:9'"</definedName>
    <definedName name="_AMO_ContentDefinition_242095788.0" hidden="1">"'&lt;ContentDefinition name=""Summary Tables"" rsid=""242095788"" type=""Task"" format=""ReportXml"" imgfmt=""ActiveX"" created=""10/24/2012 16:11:53"" modifed=""03/04/2014 10:18:13"" user=""ndivhuwog"" apply=""False"" css=""C:\Program Files\SASHome\SASAd'"</definedName>
    <definedName name="_AMO_ContentDefinition_242095788.1" hidden="1">"'dinforMicrosoftOffice\5.1\Styles\AMODefault.css"" range=""Summary_Tables_49"" auto=""False"" xTime=""00:00:00.3710000"" rTime=""00:00:00.5560000"" bgnew=""False"" nFmt=""False"" grphSet=""False"" imgY=""0"" imgX=""0""&gt;_x000D_
  &lt;files&gt;C:\Users\ndivhuwog\Doc'"</definedName>
    <definedName name="_AMO_ContentDefinition_242095788.2" hidden="1">"'uments\My SAS Files\Add-In for Microsoft Office\_SOA_Summary_Tables_934375492\main.srx&lt;/files&gt;_x000D_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4209578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4209578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42095788.5" hidden="1">"'&amp;amp;quot;1.0&amp;amp;quot; encoding=&amp;amp;quot;utf-16&amp;amp;quot;?&amp;amp;gt;&amp;amp;lt;FilterTree&amp;amp;gt;&amp;amp;lt;TreeRoot /&amp;amp;gt;&amp;amp;lt;/FilterTree&amp;amp;gt;&amp;quot; ColSelFlg=&amp;quot;0&amp;quot; Name=&amp;quot;TABLE7&amp;quot; /&amp;gt;"" /&gt;_x000D_
  &lt;param n=""CredKey"" v=""TABLE7&amp;#x1'"</definedName>
    <definedName name="_AMO_ContentDefinition_242095788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242095788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2095788.8" hidden="1">"'
&lt;/ContentDefinition&gt;'"</definedName>
    <definedName name="_AMO_ContentDefinition_247862661" hidden="1">"'Partitions:9'"</definedName>
    <definedName name="_AMO_ContentDefinition_247862661.0" hidden="1">"'&lt;ContentDefinition name=""Summary Tables"" rsid=""247862661"" type=""Task"" format=""ReportXml"" imgfmt=""ACTXIMG"" created=""01/27/2011 15:40:18"" modifed=""02/28/2014 13:44:08"" user=""ndivhuwog"" apply=""False"" css=""C:\Program Files\SAS\Shared Fi'"</definedName>
    <definedName name="_AMO_ContentDefinition_247862661.1" hidden="1">"'les\BIClientStyles\AMODefault.css"" range=""Summary_Tables_33"" auto=""False"" xTime=""00:00:00.4570000"" rTime=""00:00:00.5300000"" bgnew=""False"" nFmt=""False"" grphSet=""False"" imgY=""0"" imgX=""0""&gt;_x000D_
  &lt;files&gt;C:\Users\ndivhuwog\Documents\My SAS '"</definedName>
    <definedName name="_AMO_ContentDefinition_247862661.2" hidden="1">"'Files\Add-In for Microsoft Office\_SOA_Summary_Tables_172771311\main.srx&lt;/files&gt;_x000D_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47862661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47862661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47862661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Name=&amp;quot;TABLE4&amp;quot; /&amp;gt;"" /&gt;_x000D_
  &lt;param n=""CredKey"" '"</definedName>
    <definedName name="_AMO_ContentDefinition_247862661.6" hidden="1">"'v=""TABLE4&amp;#x1;SASApp&amp;#x1;LFSR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n=""_'"</definedName>
    <definedName name="_AMO_ContentDefinition_247862661.7" hidden="1">"'ROM_Application_""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7862661.8" hidden="1">"'
&lt;/ContentDefinition&gt;'"</definedName>
    <definedName name="_AMO_ContentDefinition_30194841" hidden="1">"'Partitions:9'"</definedName>
    <definedName name="_AMO_ContentDefinition_30194841.0" hidden="1">"'&lt;ContentDefinition name=""Summary Tables"" rsid=""30194841"" type=""Task"" format=""ReportXml"" imgfmt=""ActiveX"" created=""02/14/2014 12:33:27"" modifed=""03/04/2014 10:23:30"" user=""ndivhuwog"" apply=""False"" css=""C:\Program Files\SASHome\SASAdd'"</definedName>
    <definedName name="_AMO_ContentDefinition_30194841.1" hidden="1">"'inforMicrosoftOffice\5.1\Styles\AMODefault.css"" range=""Summary_Tables_57"" auto=""False"" xTime=""00:00:00.3600000"" rTime=""00:00:00.6640000"" bgnew=""False"" nFmt=""False"" grphSet=""False"" imgY=""0"" imgX=""0""&gt;_x000D_
  &lt;files&gt;C:\Users\ndivhuwog\Docu'"</definedName>
    <definedName name="_AMO_ContentDefinition_30194841.2" hidden="1">"'ments\My SAS Files\Add-In for Microsoft Office\_SOA_Summary_Tables_409067076\main.srx&lt;/files&gt;_x000D_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0194841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0194841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0194841.5" hidden="1">"'&amp;amp;quot;1.0&amp;amp;quot; encoding=&amp;amp;quot;utf-16&amp;amp;quot;?&amp;amp;gt;&amp;amp;lt;FilterTree&amp;amp;gt;&amp;amp;lt;TreeRoot /&amp;amp;gt;&amp;amp;lt;/FilterTree&amp;amp;gt;&amp;quot; ColSelFlg=&amp;quot;0&amp;quot; Name=&amp;quot;TABLE6B&amp;quot; /&amp;gt;"" /&gt;_x000D_
  &lt;param n=""CredKey"" v=""TABLE6B&amp;#'"</definedName>
    <definedName name="_AMO_ContentDefinition_30194841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30194841.7" hidden="1">"'ation_""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30194841.8" hidden="1">"'
&lt;/ContentDefinition&gt;'"</definedName>
    <definedName name="_AMO_ContentDefinition_37461558" hidden="1">"'Partitions:9'"</definedName>
    <definedName name="_AMO_ContentDefinition_37461558.0" hidden="1">"'&lt;ContentDefinition name=""Summary Tables"" rsid=""37461558"" type=""Task"" format=""ReportXml"" imgfmt=""ActiveX"" created=""02/14/2014 15:25:47"" modifed=""02/28/2014 14:17:01"" user=""ndivhuwog"" apply=""False"" css=""C:\Program Files\SASHome\SASAdd'"</definedName>
    <definedName name="_AMO_ContentDefinition_37461558.1" hidden="1">"'inforMicrosoftOffice\5.1\Styles\AMODefault.css"" range=""Summary_Tables_61"" auto=""False"" xTime=""00:00:00.4010000"" rTime=""00:00:00.6050000"" bgnew=""False"" nFmt=""False"" grphSet=""False"" imgY=""0"" imgX=""0""&gt;_x000D_
  &lt;files&gt;C:\Users\ndivhuwog\Docu'"</definedName>
    <definedName name="_AMO_ContentDefinition_37461558.2" hidden="1">"'ments\My SAS Files\Add-In for Microsoft Office\_SOA_Summary_Tables_207425595\main.srx&lt;/files&gt;_x000D_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746155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746155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7461558.5" hidden="1">"'&amp;amp;quot;1.0&amp;amp;quot; encoding=&amp;amp;quot;utf-16&amp;amp;quot;?&amp;amp;gt;&amp;amp;lt;FilterTree&amp;amp;gt;&amp;amp;lt;TreeRoot /&amp;amp;gt;&amp;amp;lt;/FilterTree&amp;amp;gt;&amp;quot; ColSelFlg=&amp;quot;0&amp;quot; Name=&amp;quot;TABLE2_4&amp;quot; /&amp;gt;"" /&gt;_x000D_
  &lt;param n=""CredKey"" v=""TABLE2_4'"</definedName>
    <definedName name="_AMO_ContentDefinition_37461558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37461558.7" hidden="1">"'ication_""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37461558.8" hidden="1">"'
&lt;/ContentDefinition&gt;'"</definedName>
    <definedName name="_AMO_ContentDefinition_390982613" hidden="1">"'Partitions:9'"</definedName>
    <definedName name="_AMO_ContentDefinition_390982613.0" hidden="1">"'&lt;ContentDefinition name=""Summary Tables"" rsid=""390982613"" type=""Task"" format=""ReportXml"" imgfmt=""ACTXIMG"" created=""04/30/2009 09:25:26"" modifed=""02/28/2014 13:45:22"" user=""ndivhuwog"" apply=""False"" css=""C:\Documents and Settings\ndiv'"</definedName>
    <definedName name="_AMO_ContentDefinition_390982613.1" hidden="1">"'huwog.000\Application Data\SAS\BI Clients\Styles\Copy  of cpi (Ndivhu).css"" range=""Summary_Tables_22"" auto=""False"" xTime=""00:00:00.4100000"" rTime=""00:00:00.5250000"" bgnew=""False"" nFmt=""False"" grphSet=""False"" imgY=""0"" imgX=""0""&gt;_x000D_
  &lt;f'"</definedName>
    <definedName name="_AMO_ContentDefinition_390982613.2" hidden="1">"'iles&gt;C:\Users\ndivhuwog\Documents\My SAS Files\Add-In for Microsoft Office\_SOA_Summary_Tables_209047778\main.srx&lt;/files&gt;_x000D_
  &lt;parents /&gt;_x000D_
  &lt;children /&gt;_x000D_
  &lt;param n=""TaskID"" v=""D3932E3A-4FEE-43DF-956C-A605AC9AF3E7"" /&gt;_x000D_
  &lt;param n=""DisplayName"" '"</definedName>
    <definedName name="_AMO_ContentDefinition_390982613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390982613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390982613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Name=&amp;quot;TABLE6&amp;'"</definedName>
    <definedName name="_AMO_ContentDefinition_390982613.6" hidden="1">"'quot; /&amp;gt;"" /&gt;_x000D_
  &lt;param n=""CredKey"" v=""TABLE6&amp;#x1;SASApp&amp;#x1;LFSR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390982613.7" hidden="1">"'ROM_Version_""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RowOpt=""'"</definedName>
    <definedName name="_AMO_ContentDefinition_390982613.8" hidden="1">"'InsertEntire"" ColOpt=""InsertCells"" /&gt;_x000D_
&lt;/ContentDefinition&gt;'"</definedName>
    <definedName name="_AMO_ContentDefinition_398675413" hidden="1">"'Partitions:9'"</definedName>
    <definedName name="_AMO_ContentDefinition_398675413.0" hidden="1">"'&lt;ContentDefinition name=""Summary Tables"" rsid=""398675413"" type=""Task"" format=""ReportXml"" imgfmt=""ACTIVEX"" created=""04/19/2012 10:34:46"" modifed=""02/28/2014 13:39:04"" user=""ndivhuwog"" apply=""False"" css=""C:\Program Files\SAS\Shared Fi'"</definedName>
    <definedName name="_AMO_ContentDefinition_398675413.1" hidden="1">"'les\BIClientStyles\AMODefault.css"" range=""Summary_Tables_39"" auto=""False"" xTime=""00:00:00.3840000"" rTime=""00:00:00.4760000"" bgnew=""False"" nFmt=""False"" grphSet=""False"" imgY=""0"" imgX=""0""&gt;_x000D_
  &lt;files&gt;C:\Users\ndivhuwog\Documents\My SAS '"</definedName>
    <definedName name="_AMO_ContentDefinition_398675413.2" hidden="1">"'Files\Add-In for Microsoft Office\_SOA_Summary_Tables_722109671\main.srx&lt;/files&gt;_x000D_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398675413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398675413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398675413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Name=&amp;quot;TABLE3_6&amp;quot; /&amp;gt;"" /&gt;_x000D_
  &lt;param n=""CredKey""'"</definedName>
    <definedName name="_AMO_ContentDefinition_398675413.6" hidden="1">"' v=""TABLE3_6&amp;#x1;SASApp&amp;#x1;LFSR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398675413.7" hidden="1">"'=""_ROM_Application_""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/&gt;'"</definedName>
    <definedName name="_AMO_ContentDefinition_398675413.8" hidden="1">"'_x000D_
&lt;/ContentDefinition&gt;'"</definedName>
    <definedName name="_AMO_ContentDefinition_416626384" hidden="1">"'Partitions:9'"</definedName>
    <definedName name="_AMO_ContentDefinition_416626384.0" hidden="1">"'&lt;ContentDefinition name=""Summary Tables"" rsid=""416626384"" type=""Task"" format=""ReportXml"" imgfmt=""ActiveX"" created=""10/17/2013 08:57:04"" modifed=""03/03/2014 15:46:53"" user=""ndivhuwog"" apply=""False"" css=""C:\Program Files\SASHome\SASAd'"</definedName>
    <definedName name="_AMO_ContentDefinition_416626384.1" hidden="1">"'dinforMicrosoftOffice\5.1\Styles\AMODefault.css"" range=""Summary_Tables_53"" auto=""False"" xTime=""00:00:00.4300430"" rTime=""00:00:00.6620662"" bgnew=""False"" nFmt=""False"" grphSet=""False"" imgY=""0"" imgX=""0""&gt;_x000D_
  &lt;files&gt;C:\Users\ndivhuwog\Doc'"</definedName>
    <definedName name="_AMO_ContentDefinition_416626384.2" hidden="1">"'uments\My SAS Files\Add-In for Microsoft Office\_SOA_Summary_Tables_558012043\main.srx&lt;/files&gt;_x000D_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41662638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41662638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416626384.5" hidden="1">"'&amp;amp;quot;1.0&amp;amp;quot; encoding=&amp;amp;quot;utf-16&amp;amp;quot;?&amp;amp;gt;&amp;amp;lt;FilterTree&amp;amp;gt;&amp;amp;lt;TreeRoot /&amp;amp;gt;&amp;amp;lt;/FilterTree&amp;amp;gt;&amp;quot; ColSelFlg=&amp;quot;0&amp;quot; Name=&amp;quot;TABLE2_7A&amp;quot; /&amp;gt;"" /&gt;_x000D_
  &lt;param n=""CredKey"" v=""TABLE2_'"</definedName>
    <definedName name="_AMO_ContentDefinition_416626384.6" hidden="1">"'7A&amp;#x1;SASApp&amp;#x1;LFSR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416626384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416626384.8" hidden="1">"'
&lt;/ContentDefinition&gt;'"</definedName>
    <definedName name="_AMO_ContentDefinition_472893794" hidden="1">"'Partitions:9'"</definedName>
    <definedName name="_AMO_ContentDefinition_472893794.0" hidden="1">"'&lt;ContentDefinition name=""Summary Tables"" rsid=""472893794"" type=""Task"" format=""ReportXml"" imgfmt=""ACTIVEX"" created=""04/19/2012 10:39:40"" modifed=""02/28/2014 13:39:58"" user=""ndivhuwog"" apply=""False"" css=""C:\Program Files\SAS\Shared Fi'"</definedName>
    <definedName name="_AMO_ContentDefinition_472893794.1" hidden="1">"'les\BIClientStyles\AMODefault.css"" range=""Summary_Tables_40"" auto=""False"" xTime=""00:00:00.3630000"" rTime=""00:00:00.4310000"" bgnew=""False"" nFmt=""False"" grphSet=""False"" imgY=""0"" imgX=""0""&gt;_x000D_
  &lt;files&gt;C:\Users\ndivhuwog\Documents\My SAS '"</definedName>
    <definedName name="_AMO_ContentDefinition_472893794.2" hidden="1">"'Files\Add-In for Microsoft Office\_SOA_Summary_Tables_319318931\main.srx&lt;/files&gt;_x000D_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472893794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472893794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472893794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Name=&amp;quot;TABLE3_7&amp;quot; /&amp;gt;"" /&gt;_x000D_
  &lt;param n=""CredKey""'"</definedName>
    <definedName name="_AMO_ContentDefinition_472893794.6" hidden="1">"' v=""TABLE3_7&amp;#x1;SASApp&amp;#x1;LFSR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472893794.7" hidden="1">"'=""_ROM_Application_""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/&gt;'"</definedName>
    <definedName name="_AMO_ContentDefinition_472893794.8" hidden="1">"'_x000D_
&lt;/ContentDefinition&gt;'"</definedName>
    <definedName name="_AMO_ContentDefinition_539372770" hidden="1">"'Partitions:9'"</definedName>
    <definedName name="_AMO_ContentDefinition_539372770.0" hidden="1">"'&lt;ContentDefinition name=""Summary Tables"" rsid=""539372770"" type=""Task"" format=""ReportXml"" imgfmt=""ActiveX"" created=""02/14/2014 15:08:13"" modifed=""02/28/2014 13:12:16"" user=""ndivhuwog"" apply=""False"" css=""C:\Program Files\SASHome\SASAd'"</definedName>
    <definedName name="_AMO_ContentDefinition_539372770.1" hidden="1">"'dinforMicrosoftOffice\5.1\Styles\AMODefault.css"" range=""Summary_Tables_48"" auto=""False"" xTime=""00:00:00.4450000"" rTime=""00:00:00.6550000"" bgnew=""False"" nFmt=""False"" grphSet=""False"" imgY=""0"" imgX=""0""&gt;_x000D_
  &lt;files&gt;C:\Users\ndivhuwog\Doc'"</definedName>
    <definedName name="_AMO_ContentDefinition_539372770.2" hidden="1">"'uments\My SAS Files\Add-In for Microsoft Office\_SOA_Summary_Tables_14096437\main.srx&lt;/files&gt;_x000D_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393727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393727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39372770.5" hidden="1">"'&amp;amp;quot;1.0&amp;amp;quot; encoding=&amp;amp;quot;utf-16&amp;amp;quot;?&amp;amp;gt;&amp;amp;lt;FilterTree&amp;amp;gt;&amp;amp;lt;TreeRoot /&amp;amp;gt;&amp;amp;lt;/FilterTree&amp;amp;gt;&amp;quot; ColSelFlg=&amp;quot;0&amp;quot; Name=&amp;quot;TABLE2_3A&amp;quot; /&amp;gt;"" /&gt;_x000D_
  &lt;param n=""CredKey"" v=""TABLE2_'"</definedName>
    <definedName name="_AMO_ContentDefinition_539372770.6" hidden="1">"'3A&amp;#x1;SASApp&amp;#x1;LFSR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539372770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39372770.8" hidden="1">"'
&lt;/ContentDefinition&gt;'"</definedName>
    <definedName name="_AMO_ContentDefinition_572615156" hidden="1">"'Partitions:9'"</definedName>
    <definedName name="_AMO_ContentDefinition_572615156.0" hidden="1">"'&lt;ContentDefinition name=""Summary Tables"" rsid=""572615156"" type=""Task"" format=""ReportXml"" imgfmt=""ActiveX"" created=""02/14/2014 09:41:50"" modifed=""02/28/2014 13:11:22"" user=""ndivhuwog"" apply=""False"" css=""C:\Program Files\SASHome\SASAd'"</definedName>
    <definedName name="_AMO_ContentDefinition_572615156.1" hidden="1">"'dinforMicrosoftOffice\5.1\Styles\AMODefault.css"" range=""Summary_Tables_55"" auto=""False"" xTime=""00:00:00.5750000"" rTime=""00:00:01.6700000"" bgnew=""False"" nFmt=""False"" grphSet=""False"" imgY=""0"" imgX=""0""&gt;_x000D_
  &lt;files&gt;C:\Users\ndivhuwog\Doc'"</definedName>
    <definedName name="_AMO_ContentDefinition_572615156.2" hidden="1">"'uments\My SAS Files\Add-In for Microsoft Office\_SOA_Summary_Tables_630743990\main.srx&lt;/files&gt;_x000D_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261515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261515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2615156.5" hidden="1">"'&amp;amp;quot;1.0&amp;amp;quot; encoding=&amp;amp;quot;utf-16&amp;amp;quot;?&amp;amp;gt;&amp;amp;lt;FilterTree&amp;amp;gt;&amp;amp;lt;TreeRoot /&amp;amp;gt;&amp;amp;lt;/FilterTree&amp;amp;gt;&amp;quot; ColSelFlg=&amp;quot;0&amp;quot; Name=&amp;quot;TABLE1&amp;quot; /&amp;gt;"" /&gt;_x000D_
  &lt;param n=""CredKey"" v=""TABLE1&amp;#x1'"</definedName>
    <definedName name="_AMO_ContentDefinition_572615156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572615156.7" hidden="1">"'ion_""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572615156.8" hidden="1">"'
&lt;/ContentDefinition&gt;'"</definedName>
    <definedName name="_AMO_ContentDefinition_576762798" hidden="1">"'Partitions:9'"</definedName>
    <definedName name="_AMO_ContentDefinition_576762798.0" hidden="1">"'&lt;ContentDefinition name=""Summary Tables"" rsid=""576762798"" type=""Task"" format=""ReportXml"" imgfmt=""ACTXIMG"" created=""04/28/2009 15:48:21"" modifed=""02/28/2014 13:36:30"" user=""ndivhuwog"" apply=""False"" css=""C:\Documents and Settings\ndiv'"</definedName>
    <definedName name="_AMO_ContentDefinition_576762798.1" hidden="1">"'huwog.000\Application Data\SAS\BI Clients\Styles\Copy  of cpi (Ndivhu).css"" range=""Summary_Tables_7"" auto=""False"" xTime=""00:00:00.3550000"" rTime=""00:00:00.5090000"" bgnew=""False"" nFmt=""False"" grphSet=""False"" imgY=""0"" imgX=""0""&gt;_x000D_
  &lt;fi'"</definedName>
    <definedName name="_AMO_ContentDefinition_576762798.2" hidden="1">"'les&gt;C:\Users\ndivhuwog\Documents\My SAS Files\Add-In for Microsoft Office\_SOA_Summary_Tables_201144259\main.srx&lt;/files&gt;_x000D_
  &lt;parents /&gt;_x000D_
  &lt;children /&gt;_x000D_
  &lt;param n=""TaskID"" v=""D3932E3A-4FEE-43DF-956C-A605AC9AF3E7"" /&gt;_x000D_
  &lt;param n=""DisplayName"" v'"</definedName>
    <definedName name="_AMO_ContentDefinition_576762798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76762798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76762798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Name=&amp;quot;TABLE3_3'"</definedName>
    <definedName name="_AMO_ContentDefinition_576762798.6" hidden="1">"'&amp;quot; /&amp;gt;"" /&gt;_x000D_
  &lt;param n=""CredKey"" v=""TABLE3_3&amp;#x1;SASApp&amp;#x1;LFSR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576762798.7" hidden="1">"'""_ROM_Version_""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76762798.8" hidden="1">"'t=""InsertEntire"" ColOpt=""InsertCells"" /&gt;_x000D_
&lt;/ContentDefinition&gt;'"</definedName>
    <definedName name="_AMO_ContentDefinition_576788546" hidden="1">"'Partitions:9'"</definedName>
    <definedName name="_AMO_ContentDefinition_576788546.0" hidden="1">"'&lt;ContentDefinition name=""Summary Tables"" rsid=""576788546"" type=""Task"" format=""ReportXml"" imgfmt=""ActiveX"" created=""02/14/2014 15:04:16"" modifed=""02/28/2014 13:12:09"" user=""ndivhuwog"" apply=""False"" css=""C:\Program Files\SASHome\SASAd'"</definedName>
    <definedName name="_AMO_ContentDefinition_576788546.1" hidden="1">"'dinforMicrosoftOffice\5.1\Styles\AMODefault.css"" range=""Summary_Tables_59"" auto=""False"" xTime=""00:00:00.4400000"" rTime=""00:00:00.6800000"" bgnew=""False"" nFmt=""False"" grphSet=""False"" imgY=""0"" imgX=""0""&gt;_x000D_
  &lt;files&gt;C:\Users\ndivhuwog\Doc'"</definedName>
    <definedName name="_AMO_ContentDefinition_576788546.2" hidden="1">"'uments\My SAS Files\Add-In for Microsoft Office\_SOA_Summary_Tables_997907463\main.srx&lt;/files&gt;_x000D_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678854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678854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6788546.5" hidden="1">"'&amp;amp;quot;1.0&amp;amp;quot; encoding=&amp;amp;quot;utf-16&amp;amp;quot;?&amp;amp;gt;&amp;amp;lt;FilterTree&amp;amp;gt;&amp;amp;lt;TreeRoot /&amp;amp;gt;&amp;amp;lt;/FilterTree&amp;amp;gt;&amp;quot; ColSelFlg=&amp;quot;0&amp;quot; Name=&amp;quot;TABLE2_2&amp;quot; /&amp;gt;"" /&gt;_x000D_
  &lt;param n=""CredKey"" v=""TABLE2_2'"</definedName>
    <definedName name="_AMO_ContentDefinition_576788546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576788546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76788546.8" hidden="1">"'
&lt;/ContentDefinition&gt;'"</definedName>
    <definedName name="_AMO_ContentDefinition_587946619" hidden="1">"'Partitions:9'"</definedName>
    <definedName name="_AMO_ContentDefinition_587946619.0" hidden="1">"'&lt;ContentDefinition name=""Summary Tables"" rsid=""587946619"" type=""Task"" format=""ReportXml"" imgfmt=""ACTXIMG"" created=""04/28/2009 15:59:01"" modifed=""02/28/2014 13:35:14"" user=""ndivhuwog"" apply=""False"" css=""C:\Documents and Settings\ndiv'"</definedName>
    <definedName name="_AMO_ContentDefinition_587946619.1" hidden="1">"'huwog.000\Application Data\SAS\BI Clients\Styles\Copy  of cpi (Ndivhu).css"" range=""Summary_Tables_9"" auto=""False"" xTime=""00:00:00.4370000"" rTime=""00:00:00.5820000"" bgnew=""False"" nFmt=""False"" grphSet=""False"" imgY=""0"" imgX=""0""&gt;_x000D_
  &lt;fi'"</definedName>
    <definedName name="_AMO_ContentDefinition_587946619.2" hidden="1">"'les&gt;C:\Users\ndivhuwog\Documents\My SAS Files\Add-In for Microsoft Office\_SOA_Summary_Tables_168906058\main.srx&lt;/files&gt;_x000D_
  &lt;parents /&gt;_x000D_
  &lt;children /&gt;_x000D_
  &lt;param n=""TaskID"" v=""D3932E3A-4FEE-43DF-956C-A605AC9AF3E7"" /&gt;_x000D_
  &lt;param n=""DisplayName"" v'"</definedName>
    <definedName name="_AMO_ContentDefinition_587946619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87946619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87946619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587946619.6" hidden="1">"'B&amp;quot; /&amp;gt;"" /&gt;_x000D_
  &lt;param n=""CredKey"" v=""TABLE3_2B&amp;#x1;SASApp&amp;#x1;LFSR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587946619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87946619.8" hidden="1">"'t=""InsertEntire"" ColOpt=""InsertCells"" /&gt;_x000D_
&lt;/ContentDefinition&gt;'"</definedName>
    <definedName name="_AMO_ContentDefinition_617623402" hidden="1">"'Partitions:9'"</definedName>
    <definedName name="_AMO_ContentDefinition_617623402.0" hidden="1">"'&lt;ContentDefinition name=""Summary Tables"" rsid=""617623402"" type=""Task"" format=""ReportXml"" imgfmt=""ACTXIMG"" created=""04/28/2009 15:54:13"" modifed=""02/28/2014 13:34:14"" user=""ndivhuwog"" apply=""False"" css=""C:\Documents and Settings\ndiv'"</definedName>
    <definedName name="_AMO_ContentDefinition_617623402.1" hidden="1">"'huwog.000\Application Data\SAS\BI Clients\Styles\Copy  of cpi (Ndivhu).css"" range=""Summary_Tables_8"" auto=""False"" xTime=""00:00:00.4540000"" rTime=""00:00:00.7870000"" bgnew=""False"" nFmt=""False"" grphSet=""False"" imgY=""0"" imgX=""0""&gt;_x000D_
  &lt;fi'"</definedName>
    <definedName name="_AMO_ContentDefinition_617623402.2" hidden="1">"'les&gt;C:\Users\ndivhuwog\Documents\My SAS Files\Add-In for Microsoft Office\_SOA_Summary_Tables_675370892\main.srx&lt;/files&gt;_x000D_
  &lt;parents /&gt;_x000D_
  &lt;children /&gt;_x000D_
  &lt;param n=""TaskID"" v=""D3932E3A-4FEE-43DF-956C-A605AC9AF3E7"" /&gt;_x000D_
  &lt;param n=""DisplayName"" v'"</definedName>
    <definedName name="_AMO_ContentDefinition_6176234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6176234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6176234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617623402.6" hidden="1">"'A&amp;quot; /&amp;gt;"" /&gt;_x000D_
  &lt;param n=""CredKey"" v=""TABLE3_2A&amp;#x1;SASApp&amp;#x1;LFSR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17623402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617623402.8" hidden="1">"'t=""InsertEntire"" ColOpt=""InsertCells"" /&gt;_x000D_
&lt;/ContentDefinition&gt;'"</definedName>
    <definedName name="_AMO_ContentDefinition_621796666" hidden="1">"'Partitions:9'"</definedName>
    <definedName name="_AMO_ContentDefinition_621796666.0" hidden="1">"'&lt;ContentDefinition name=""Summary Tables"" rsid=""621796666"" type=""Task"" format=""ReportXml"" imgfmt=""ACTIVEX"" created=""04/19/2012 10:44:15"" modifed=""02/28/2014 13:41:25"" user=""ndivhuwog"" apply=""False"" css=""C:\Program Files\SAS\Shared Fi'"</definedName>
    <definedName name="_AMO_ContentDefinition_621796666.1" hidden="1">"'les\BIClientStyles\AMODefault.css"" range=""Summary_Tables_41"" auto=""False"" xTime=""00:00:00.4240000"" rTime=""00:00:00.7220000"" bgnew=""False"" nFmt=""False"" grphSet=""False"" imgY=""0"" imgX=""0""&gt;_x000D_
  &lt;files&gt;C:\Users\ndivhuwog\Documents\My SAS '"</definedName>
    <definedName name="_AMO_ContentDefinition_621796666.2" hidden="1">"'Files\Add-In for Microsoft Office\_SOA_Summary_Tables_533389665\main.srx&lt;/files&gt;_x000D_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621796666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621796666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621796666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Name=&amp;quot;TABLE3_8A&amp;quot; /&amp;gt;"" /&gt;_x000D_
  &lt;param n=""CredKey'"</definedName>
    <definedName name="_AMO_ContentDefinition_621796666.6" hidden="1">"'"" v=""TABLE3_8A&amp;#x1;SASApp&amp;#x1;LFSR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621796666.7" hidden="1">"' n=""_ROM_Application_""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/'"</definedName>
    <definedName name="_AMO_ContentDefinition_621796666.8" hidden="1">"'&gt;_x000D_
&lt;/ContentDefinition&gt;'"</definedName>
    <definedName name="_AMO_ContentDefinition_65748969" hidden="1">"'Partitions:9'"</definedName>
    <definedName name="_AMO_ContentDefinition_65748969.0" hidden="1">"'&lt;ContentDefinition name=""Summary Tables"" rsid=""65748969"" type=""Task"" format=""ReportXml"" imgfmt=""ActiveX"" created=""10/17/2013 09:00:29"" modifed=""03/03/2014 15:47:01"" user=""ndivhuwog"" apply=""False"" css=""C:\Program Files\SASHome\SASAdd'"</definedName>
    <definedName name="_AMO_ContentDefinition_65748969.1" hidden="1">"'inforMicrosoftOffice\5.1\Styles\AMODefault.css"" range=""Summary_Tables_54"" auto=""False"" xTime=""00:00:00.4260426"" rTime=""00:00:00.6190619"" bgnew=""False"" nFmt=""False"" grphSet=""False"" imgY=""0"" imgX=""0""&gt;_x000D_
  &lt;files&gt;C:\Users\ndivhuwog\Docu'"</definedName>
    <definedName name="_AMO_ContentDefinition_65748969.2" hidden="1">"'ments\My SAS Files\Add-In for Microsoft Office\_SOA_Summary_Tables_869296011\main.srx&lt;/files&gt;_x000D_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574896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574896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5748969.5" hidden="1">"'&amp;amp;quot;1.0&amp;amp;quot; encoding=&amp;amp;quot;utf-16&amp;amp;quot;?&amp;amp;gt;&amp;amp;lt;FilterTree&amp;amp;gt;&amp;amp;lt;TreeRoot /&amp;amp;gt;&amp;amp;lt;/FilterTree&amp;amp;gt;&amp;quot; ColSelFlg=&amp;quot;0&amp;quot; Name=&amp;quot;TABLE2_7B&amp;quot; /&amp;gt;"" /&gt;_x000D_
  &lt;param n=""CredKey"" v=""TABLE2_'"</definedName>
    <definedName name="_AMO_ContentDefinition_65748969.6" hidden="1">"'7B&amp;#x1;SASApp&amp;#x1;LFSR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65748969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65748969.8" hidden="1">"'
&lt;/ContentDefinition&gt;'"</definedName>
    <definedName name="_AMO_ContentDefinition_662231970" hidden="1">"'Partitions:9'"</definedName>
    <definedName name="_AMO_ContentDefinition_662231970.0" hidden="1">"'&lt;ContentDefinition name=""Summary Tables"" rsid=""662231970"" type=""Task"" format=""ReportXml"" imgfmt=""ActiveX"" created=""01/24/2014 16:15:59"" modifed=""01/24/2014 16:15:59"" user=""ndivhuwog"" apply=""False"" css=""C:\Program Files\SASHome\SASAd'"</definedName>
    <definedName name="_AMO_ContentDefinition_662231970.1" hidden="1">"'dinforMicrosoftOffice\5.1\Styles\AMODefault.css"" range=""Summary_Tables_56"" auto=""False"" xTime=""00:00:00.3860000"" rTime=""00:00:00.6420000"" bgnew=""False"" nFmt=""False"" grphSet=""False"" imgY=""0"" imgX=""0""&gt;_x000D_
  &lt;files&gt;C:\Users\ndivhuwog\Doc'"</definedName>
    <definedName name="_AMO_ContentDefinition_662231970.2" hidden="1">"'uments\My SAS Files\Add-In for Microsoft Office\_SOA_Summary_Tables_364271206\main.srx&lt;/files&gt;_x000D_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622319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622319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62231970.5" hidden="1">"'&amp;amp;quot;1.0&amp;amp;quot; encoding=&amp;amp;quot;utf-16&amp;amp;quot;?&amp;amp;gt;&amp;amp;lt;FilterTree&amp;amp;gt;&amp;amp;lt;TreeRoot /&amp;amp;gt;&amp;amp;lt;/FilterTree&amp;amp;gt;&amp;quot; ColSelFlg=&amp;quot;0&amp;quot; Name=&amp;quot;TABLE7B&amp;quot; /&amp;gt;"" /&gt;_x000D_
  &lt;param n=""CredKey"" v=""TABLE7B&amp;#'"</definedName>
    <definedName name="_AMO_ContentDefinition_662231970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662231970.7" hidden="1">"'ation_"" v=""ODS"" /&gt;_x000D_
  &lt;param n=""_ROM_AppVersion_"" v=""9.2"" /&gt;_x000D_
  &lt;param n=""maxReportCols"" v=""10"" /&gt;_x000D_
  &lt;fids n=""main.srx"" v=""0"" /&gt;_x000D_
  &lt;ExcelXMLOptions AdjColWidths=""True"" RowOpt=""InsertEntire"" ColOpt=""InsertCells"" /&gt;_x000D_'"</definedName>
    <definedName name="_AMO_ContentDefinition_662231970.8" hidden="1">"'
&lt;/ContentDefinition&gt;'"</definedName>
    <definedName name="_AMO_ContentDefinition_671486722" hidden="1">"'Partitions:9'"</definedName>
    <definedName name="_AMO_ContentDefinition_671486722.0" hidden="1">"'&lt;ContentDefinition name=""Summary Tables"" rsid=""671486722"" type=""Task"" format=""ReportXml"" imgfmt=""ACTXIMG"" created=""04/30/2009 08:57:37"" modifed=""02/28/2014 13:43:59"" user=""ndivhuwog"" apply=""False"" css=""C:\Documents and Settings\ndiv'"</definedName>
    <definedName name="_AMO_ContentDefinition_671486722.1" hidden="1">"'huwog.000\Application Data\SAS\BI Clients\Styles\Copy  of cpi (Ndivhu).css"" range=""Summary_Tables_16"" auto=""False"" xTime=""00:00:00.5500000"" rTime=""00:00:00.9000000"" bgnew=""False"" nFmt=""False"" grphSet=""False"" imgY=""0"" imgX=""0""&gt;_x000D_
  &lt;f'"</definedName>
    <definedName name="_AMO_ContentDefinition_671486722.2" hidden="1">"'iles&gt;C:\Users\ndivhuwog\Documents\My SAS Files\Add-In for Microsoft Office\_SOA_Summary_Tables_114147470\main.srx&lt;/files&gt;_x000D_
  &lt;parents /&gt;_x000D_
  &lt;children /&gt;_x000D_
  &lt;param n=""TaskID"" v=""D3932E3A-4FEE-43DF-956C-A605AC9AF3E7"" /&gt;_x000D_
  &lt;param n=""DisplayName"" '"</definedName>
    <definedName name="_AMO_ContentDefinition_671486722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671486722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671486722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671486722.6" hidden="1">"'9&amp;quot; /&amp;gt;"" /&gt;_x000D_
  &lt;param n=""CredKey"" v=""TABLE3_9&amp;#x1;SASApp&amp;#x1;LFSR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71486722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671486722.8" hidden="1">"'t=""InsertEntire"" ColOpt=""InsertCells"" /&gt;_x000D_
&lt;/ContentDefinition&gt;'"</definedName>
    <definedName name="_AMO_ContentDefinition_732119577" hidden="1">"'Partitions:9'"</definedName>
    <definedName name="_AMO_ContentDefinition_732119577.0" hidden="1">"'&lt;ContentDefinition name=""Summary Tables"" rsid=""732119577"" type=""Task"" format=""ReportXml"" imgfmt=""ACTIVEX"" created=""04/19/2012 10:59:29"" modifed=""02/28/2014 13:43:12"" user=""ndivhuwog"" apply=""False"" css=""C:\Program Files\SAS\Shared Fi'"</definedName>
    <definedName name="_AMO_ContentDefinition_732119577.1" hidden="1">"'les\BIClientStyles\AMODefault.css"" range=""Summary_Tables_42"" auto=""False"" xTime=""00:00:00.4110000"" rTime=""00:00:00.7960000"" bgnew=""False"" nFmt=""False"" grphSet=""False"" imgY=""0"" imgX=""0""&gt;_x000D_
  &lt;files&gt;C:\Users\ndivhuwog\Documents\My SAS '"</definedName>
    <definedName name="_AMO_ContentDefinition_732119577.2" hidden="1">"'Files\Add-In for Microsoft Office\_SOA_Summary_Tables_13138569\main.srx&lt;/files&gt;_x000D_
  &lt;parents /&gt;_x000D_
  &lt;children /&gt;_x000D_
  &lt;param n=""TaskID"" v=""D3932E3A-4FEE-43DF-956C-A605AC9AF3E7"" /&gt;_x000D_
  &lt;param n=""DisplayName"" v=""Summary Tables"" /&gt;_x000D_
  &lt;param n=""Disp'"</definedName>
    <definedName name="_AMO_ContentDefinition_732119577.3" hidden="1">"'layType""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732119577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732119577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Name=&amp;quot;TABLE3_8C&amp;quot; /&amp;gt;"" /&gt;_x000D_
  &lt;param n=""CredKey'"</definedName>
    <definedName name="_AMO_ContentDefinition_732119577.6" hidden="1">"'"" v=""TABLE3_8C&amp;#x1;SASApp&amp;#x1;LFSR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732119577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732119577.8" hidden="1">"'&gt;_x000D_
&lt;/ContentDefinition&gt;'"</definedName>
    <definedName name="_AMO_ContentDefinition_779436236" hidden="1">"'Partitions:9'"</definedName>
    <definedName name="_AMO_ContentDefinition_779436236.0" hidden="1">"'&lt;ContentDefinition name=""Summary Tables"" rsid=""779436236"" type=""Task"" format=""ReportXml"" imgfmt=""ACTXIMG"" created=""04/30/2009 09:21:42"" modifed=""02/28/2014 13:45:08"" user=""ndivhuwog"" apply=""False"" css=""C:\Documents and Settings\ndiv'"</definedName>
    <definedName name="_AMO_ContentDefinition_779436236.1" hidden="1">"'huwog.000\Application Data\SAS\BI Clients\Styles\Copy  of cpi (Ndivhu).css"" range=""Summary_Tables_21"" auto=""False"" xTime=""00:00:00.3680000"" rTime=""00:00:00.4130000"" bgnew=""False"" nFmt=""False"" grphSet=""False"" imgY=""0"" imgX=""0""&gt;_x000D_
  &lt;f'"</definedName>
    <definedName name="_AMO_ContentDefinition_779436236.2" hidden="1">"'iles&gt;C:\Users\ndivhuwog\Documents\My SAS Files\Add-In for Microsoft Office\_SOA_Summary_Tables_934371315\main.srx&lt;/files&gt;_x000D_
  &lt;parents /&gt;_x000D_
  &lt;children /&gt;_x000D_
  &lt;param n=""TaskID"" v=""D3932E3A-4FEE-43DF-956C-A605AC9AF3E7"" /&gt;_x000D_
  &lt;param n=""DisplayName"" '"</definedName>
    <definedName name="_AMO_ContentDefinition_779436236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779436236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779436236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Name=&amp;quot;TABLE5&amp;'"</definedName>
    <definedName name="_AMO_ContentDefinition_779436236.6" hidden="1">"'quot; /&amp;gt;"" /&gt;_x000D_
  &lt;param n=""CredKey"" v=""TABLE5&amp;#x1;SASApp&amp;#x1;LFSR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779436236.7" hidden="1">"'ROM_Version_""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RowOpt=""'"</definedName>
    <definedName name="_AMO_ContentDefinition_779436236.8" hidden="1">"'InsertEntire"" ColOpt=""InsertCells"" /&gt;_x000D_
&lt;/ContentDefinition&gt;'"</definedName>
    <definedName name="_AMO_ContentDefinition_805804074" hidden="1">"'Partitions:9'"</definedName>
    <definedName name="_AMO_ContentDefinition_805804074.0" hidden="1">"'&lt;ContentDefinition name=""Summary Tables"" rsid=""805804074"" type=""Task"" format=""ReportXml"" imgfmt=""ActiveX"" created=""10/17/2013 08:52:56"" modifed=""02/28/2014 13:20:24"" user=""ndivhuwog"" apply=""False"" css=""C:\Program Files\SASHome\SASAd'"</definedName>
    <definedName name="_AMO_ContentDefinition_805804074.1" hidden="1">"'dinforMicrosoftOffice\5.1\Styles\AMODefault.css"" range=""Summary_Tables_52"" auto=""False"" xTime=""00:00:00.4480000"" rTime=""00:00:01.4090000"" bgnew=""False"" nFmt=""False"" grphSet=""False"" imgY=""0"" imgX=""0""&gt;_x000D_
  &lt;files&gt;C:\Users\ndivhuwog\Doc'"</definedName>
    <definedName name="_AMO_ContentDefinition_805804074.2" hidden="1">"'uments\My SAS Files\Add-In for Microsoft Office\_SOA_Summary_Tables_843963519\main.srx&lt;/files&gt;_x000D_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80580407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80580407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805804074.5" hidden="1">"'&amp;amp;quot;1.0&amp;amp;quot; encoding=&amp;amp;quot;utf-16&amp;amp;quot;?&amp;amp;gt;&amp;amp;lt;FilterTree&amp;amp;gt;&amp;amp;lt;TreeRoot /&amp;amp;gt;&amp;amp;lt;/FilterTree&amp;amp;gt;&amp;quot; ColSelFlg=&amp;quot;0&amp;quot; Name=&amp;quot;TABLE2_6&amp;quot; /&amp;gt;"" /&gt;_x000D_
  &lt;param n=""CredKey"" v=""TABLE2_6'"</definedName>
    <definedName name="_AMO_ContentDefinition_80580407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80580407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805804074.8" hidden="1">"'
&lt;/ContentDefinition&gt;'"</definedName>
    <definedName name="_AMO_ContentDefinition_825207699" hidden="1">"'Partitions:9'"</definedName>
    <definedName name="_AMO_ContentDefinition_825207699.0" hidden="1">"'&lt;ContentDefinition name=""Summary Tables"" rsid=""825207699"" type=""Task"" format=""ReportXml"" imgfmt=""ACTXIMG"" created=""04/29/2009 15:23:57"" modifed=""02/28/2014 13:37:21"" user=""ndivhuwog"" apply=""False"" css=""C:\Documents and Settings\ndiv'"</definedName>
    <definedName name="_AMO_ContentDefinition_825207699.1" hidden="1">"'huwog.000\Application Data\SAS\BI Clients\Styles\Copy  of cpi (Ndivhu).css"" range=""Summary_Tables_12"" auto=""False"" xTime=""00:00:00.4200000"" rTime=""00:00:00.6900000"" bgnew=""False"" nFmt=""False"" grphSet=""False"" imgY=""0"" imgX=""0""&gt;_x000D_
  &lt;f'"</definedName>
    <definedName name="_AMO_ContentDefinition_825207699.2" hidden="1">"'iles&gt;C:\Users\ndivhuwog\Documents\My SAS Files\Add-In for Microsoft Office\_SOA_Summary_Tables_630968452\main.srx&lt;/files&gt;_x000D_
  &lt;parents /&gt;_x000D_
  &lt;children /&gt;_x000D_
  &lt;param n=""TaskID"" v=""D3932E3A-4FEE-43DF-956C-A605AC9AF3E7"" /&gt;_x000D_
  &lt;param n=""DisplayName"" '"</definedName>
    <definedName name="_AMO_ContentDefinition_825207699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825207699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825207699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825207699.6" hidden="1">"'4&amp;quot; /&amp;gt;"" /&gt;_x000D_
  &lt;param n=""CredKey"" v=""TABLE3_4&amp;#x1;SASApp&amp;#x1;LFSR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825207699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825207699.8" hidden="1">"'t=""InsertEntire"" ColOpt=""InsertCells"" /&gt;_x000D_
&lt;/ContentDefinition&gt;'"</definedName>
    <definedName name="_AMO_ContentDefinition_921006515" hidden="1">"'Partitions:9'"</definedName>
    <definedName name="_AMO_ContentDefinition_921006515.0" hidden="1">"'&lt;ContentDefinition name=""Summary Tables"" rsid=""921006515"" type=""Task"" format=""ReportXml"" imgfmt=""ActiveX"" created=""02/14/2014 14:55:42"" modifed=""02/28/2014 13:11:34"" user=""ndivhuwog"" apply=""False"" css=""C:\Program Files\SASHome\SASAd'"</definedName>
    <definedName name="_AMO_ContentDefinition_921006515.1" hidden="1">"'dinforMicrosoftOffice\5.1\Styles\AMODefault.css"" range=""Summary_Tables_47"" auto=""False"" xTime=""00:00:00.3940000"" rTime=""00:00:00.5840000"" bgnew=""False"" nFmt=""False"" grphSet=""False"" imgY=""0"" imgX=""0""&gt;_x000D_
  &lt;files&gt;C:\Users\ndivhuwog\Doc'"</definedName>
    <definedName name="_AMO_ContentDefinition_921006515.2" hidden="1">"'uments\My SAS Files\Add-In for Microsoft Office\_SOA_Summary_Tables_531212199\main.srx&lt;/files&gt;_x000D_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921006515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921006515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921006515.5" hidden="1">"'&amp;amp;quot;1.0&amp;amp;quot; encoding=&amp;amp;quot;utf-16&amp;amp;quot;?&amp;amp;gt;&amp;amp;lt;FilterTree&amp;amp;gt;&amp;amp;lt;TreeRoot /&amp;amp;gt;&amp;amp;lt;/FilterTree&amp;amp;gt;&amp;quot; ColSelFlg=&amp;quot;0&amp;quot; Name=&amp;quot;TABLE2&amp;quot; /&amp;gt;"" /&gt;_x000D_
  &lt;param n=""CredKey"" v=""TABLE2&amp;#x1'"</definedName>
    <definedName name="_AMO_ContentDefinition_921006515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921006515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921006515.8" hidden="1">"'
&lt;/ContentDefinition&gt;'"</definedName>
    <definedName name="_AMO_ContentDefinition_991905274" hidden="1">"'Partitions:9'"</definedName>
    <definedName name="_AMO_ContentDefinition_991905274.0" hidden="1">"'&lt;ContentDefinition name=""Summary Tables"" rsid=""991905274"" type=""Task"" format=""ReportXml"" imgfmt=""ACTXIMG"" created=""04/28/2009 15:42:39"" modifed=""02/28/2014 13:30:39"" user=""ndivhuwog"" apply=""False"" css=""C:\Documents and Settings\ndiv'"</definedName>
    <definedName name="_AMO_ContentDefinition_991905274.1" hidden="1">"'huwog.000\Application Data\SAS\BI Clients\Styles\Copy  of cpi (Ndivhu).css"" range=""Summary_Tables_6"" auto=""False"" xTime=""00:00:00.4380000"" rTime=""00:00:00.7030000"" bgnew=""False"" nFmt=""False"" grphSet=""False"" imgY=""0"" imgX=""0""&gt;_x000D_
  &lt;fi'"</definedName>
    <definedName name="_AMO_ContentDefinition_991905274.2" hidden="1">"'les&gt;C:\Users\ndivhuwog\Documents\My SAS Files\Add-In for Microsoft Office\_SOA_Summary_Tables_851031770\main.srx&lt;/files&gt;_x000D_
  &lt;parents /&gt;_x000D_
  &lt;children /&gt;_x000D_
  &lt;param n=""TaskID"" v=""D3932E3A-4FEE-43DF-956C-A605AC9AF3E7"" /&gt;_x000D_
  &lt;param n=""DisplayName"" v'"</definedName>
    <definedName name="_AMO_ContentDefinition_991905274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991905274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991905274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Name=&amp;quot;TABLE3_1'"</definedName>
    <definedName name="_AMO_ContentDefinition_991905274.6" hidden="1">"'&amp;quot; /&amp;gt;"" /&gt;_x000D_
  &lt;param n=""CredKey"" v=""TABLE3_1&amp;#x1;SASApp&amp;#x1;LFSR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991905274.7" hidden="1">"'""_ROM_Version_""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991905274.8" hidden="1">"'t=""InsertEntire"" ColOpt=""InsertCells"" /&gt;_x000D_
&lt;/ContentDefinition&gt;'"</definedName>
    <definedName name="_AMO_ContentLocation_104386094_ROM_F0.SEC2.Tabulate_1.SEC1.BDY.Cross_tabular_summary_report_Table_1" hidden="1">"'Partitions:2'"</definedName>
    <definedName name="_AMO_ContentLocation_104386094_ROM_F0.SEC2.Tabulate_1.SEC1.BDY.Cross_tabular_summary_report_Table_1.0" hidden="1">"'&lt;ContentLocation path=""F0.SEC2.Tabulate_1.SEC1.BDY.Cross_tabular_summary_report_Table_1"" rsid=""104386094"" tag=""ROM"" fid=""0""&gt;_x000D_
  &lt;param n=""_NumRows"" v=""53"" /&gt;_x000D_
  &lt;param n=""_NumCols"" v=""13"" /&gt;_x000D_
  &lt;param n=""tableSig"" v=""R:R=53:C=13:FCR'"</definedName>
    <definedName name="_AMO_ContentLocation_104386094_ROM_F0.SEC2.Tabulate_1.SEC1.BDY.Cross_tabular_summary_report_Table_1.1" hidden="1">"'=4:FCC=2:RSP.1=1,H,13:RSP.2=1,V,2"" /&gt;_x000D_
  &lt;param n=""leftMargin"" v=""0"" /&gt;_x000D_
&lt;/ContentLocation&gt;'"</definedName>
    <definedName name="_AMO_ContentLocation_112461039_ROM_F0.SEC2.Tabulate_1.SEC1.BDY.Cross_tabular_summary_report_Table_1" hidden="1">"'Partitions:2'"</definedName>
    <definedName name="_AMO_ContentLocation_112461039_ROM_F0.SEC2.Tabulate_1.SEC1.BDY.Cross_tabular_summary_report_Table_1.0" hidden="1">"'&lt;ContentLocation path=""F0.SEC2.Tabulate_1.SEC1.BDY.Cross_tabular_summary_report_Table_1"" rsid=""112461039"" tag=""ROM"" fid=""0""&gt;_x000D_
  &lt;param n=""_NumRows"" v=""53"" /&gt;_x000D_
  &lt;param n=""_NumCols"" v=""13"" /&gt;_x000D_
  &lt;param n=""tableSig"" v=""R:R=53:C=13:FCR'"</definedName>
    <definedName name="_AMO_ContentLocation_112461039_ROM_F0.SEC2.Tabulate_1.SEC1.BDY.Cross_tabular_summary_report_Table_1.1" hidden="1">"'=4:FCC=2:RSP.1=1,H,13:RSP.2=1,V,2"" /&gt;_x000D_
  &lt;param n=""leftMargin"" v=""0"" /&gt;_x000D_
&lt;/ContentLocation&gt;'"</definedName>
    <definedName name="_AMO_ContentLocation_15410102_ROM_F0.SEC2.Tabulate_1.SEC1.BDY.Cross_tabular_summary_report_Table_1" hidden="1">"'Partitions:2'"</definedName>
    <definedName name="_AMO_ContentLocation_15410102_ROM_F0.SEC2.Tabulate_1.SEC1.BDY.Cross_tabular_summary_report_Table_1.0" hidden="1">"'&lt;ContentLocation path=""F0.SEC2.Tabulate_1.SEC1.BDY.Cross_tabular_summary_report_Table_1"" rsid=""15410102"" tag=""ROM"" fid=""0""&gt;_x000D_
  &lt;param n=""_NumRows"" v=""48"" /&gt;_x000D_
  &lt;param n=""_NumCols"" v=""10"" /&gt;_x000D_
  &lt;param n=""tableSig"" v=""R:R=48:C=10:FCR='"</definedName>
    <definedName name="_AMO_ContentLocation_15410102_ROM_F0.SEC2.Tabulate_1.SEC1.BDY.Cross_tabular_summary_report_Table_1.1" hidden="1">"'4:FCC=3:RSP.1=1,H,10:RSP.2=1,H,2;1,V,2"" /&gt;_x000D_
  &lt;param n=""leftMargin"" v=""0"" /&gt;_x000D_
&lt;/ContentLocation&gt;'"</definedName>
    <definedName name="_AMO_ContentLocation_205779628_ROM_F0.SEC2.Tabulate_1.SEC1.BDY.Cross_tabular_summary_report_Table_1" hidden="1">"'Partitions:2'"</definedName>
    <definedName name="_AMO_ContentLocation_205779628_ROM_F0.SEC2.Tabulate_1.SEC1.BDY.Cross_tabular_summary_report_Table_1.0" hidden="1">"'&lt;ContentLocation path=""F0.SEC2.Tabulate_1.SEC1.BDY.Cross_tabular_summary_report_Table_1"" rsid=""205779628"" tag=""ROM"" fid=""0""&gt;_x000D_
  &lt;param n=""_NumRows"" v=""52"" /&gt;_x000D_
  &lt;param n=""_NumCols"" v=""14"" /&gt;_x000D_
  &lt;param n=""tableSig"" v=""R:R=52:C=14:FCR'"</definedName>
    <definedName name="_AMO_ContentLocation_205779628_ROM_F0.SEC2.Tabulate_1.SEC1.BDY.Cross_tabular_summary_report_Table_1.1" hidden="1">"'=4:FCC=2:RSP.1=1,H,14:RSP.2=1,V,2;14,V,2"" /&gt;_x000D_
  &lt;param n=""leftMargin"" v=""0"" /&gt;_x000D_
&lt;/ContentLocation&gt;'"</definedName>
    <definedName name="_AMO_ContentLocation_222545728_ROM_F0.SEC2.Tabulate_1.SEC1.BDY.Cross_tabular_summary_report_Table_1" hidden="1">"'Partitions:2'"</definedName>
    <definedName name="_AMO_ContentLocation_222545728_ROM_F0.SEC2.Tabulate_1.SEC1.BDY.Cross_tabular_summary_report_Table_1.0" hidden="1">"'&lt;ContentLocation path=""F0.SEC2.Tabulate_1.SEC1.BDY.Cross_tabular_summary_report_Table_1"" rsid=""222545728"" tag=""ROM"" fid=""0""&gt;_x000D_
  &lt;param n=""_NumRows"" v=""63"" /&gt;_x000D_
  &lt;param n=""_NumCols"" v=""13"" /&gt;_x000D_
  &lt;param n=""tableSig"" v=""R:R=63:C=13:FCR'"</definedName>
    <definedName name="_AMO_ContentLocation_222545728_ROM_F0.SEC2.Tabulate_1.SEC1.BDY.Cross_tabular_summary_report_Table_1.1" hidden="1">"'=4:FCC=2:RSP.1=1,H,13:RSP.2=1,V,2"" /&gt;_x000D_
  &lt;param n=""leftMargin"" v=""0"" /&gt;_x000D_
&lt;/ContentLocation&gt;'"</definedName>
    <definedName name="_AMO_ContentLocation_225272241_ROM_F0.SEC2.Tabulate_1.SEC1.BDY.Cross_tabular_summary_report_Table_1" hidden="1">"'Partitions:2'"</definedName>
    <definedName name="_AMO_ContentLocation_225272241_ROM_F0.SEC2.Tabulate_1.SEC1.BDY.Cross_tabular_summary_report_Table_1.0" hidden="1">"'&lt;ContentLocation path=""F0.SEC2.Tabulate_1.SEC1.BDY.Cross_tabular_summary_report_Table_1"" rsid=""225272241"" tag=""ROM"" fid=""0""&gt;_x000D_
  &lt;param n=""_NumRows"" v=""39"" /&gt;_x000D_
  &lt;param n=""_NumCols"" v=""13"" /&gt;_x000D_
  &lt;param n=""tableSig"" v=""R:R=39:C=13:FCR'"</definedName>
    <definedName name="_AMO_ContentLocation_225272241_ROM_F0.SEC2.Tabulate_1.SEC1.BDY.Cross_tabular_summary_report_Table_1.1" hidden="1">"'=4:FCC=2:RSP.1=1,H,13:RSP.2=1,V,2"" /&gt;_x000D_
  &lt;param n=""leftMargin"" v=""0"" /&gt;_x000D_
&lt;/ContentLocation&gt;'"</definedName>
    <definedName name="_AMO_ContentLocation_242095788_ROM_F0.SEC2.Tabulate_1.SEC1.BDY.Cross_tabular_summary_report_Table_1" hidden="1">"'Partitions:2'"</definedName>
    <definedName name="_AMO_ContentLocation_242095788_ROM_F0.SEC2.Tabulate_1.SEC1.BDY.Cross_tabular_summary_report_Table_1.0" hidden="1">"'&lt;ContentLocation path=""F0.SEC2.Tabulate_1.SEC1.BDY.Cross_tabular_summary_report_Table_1"" rsid=""242095788"" tag=""ROM"" fid=""0""&gt;_x000D_
  &lt;param n=""_NumRows"" v=""26"" /&gt;_x000D_
  &lt;param n=""_NumCols"" v=""13"" /&gt;_x000D_
  &lt;param n=""tableSig"" v=""R:R=26:C=13:FCR'"</definedName>
    <definedName name="_AMO_ContentLocation_242095788_ROM_F0.SEC2.Tabulate_1.SEC1.BDY.Cross_tabular_summary_report_Table_1.1" hidden="1">"'=3:FCC=2:RSP.1=1,H,13"" /&gt;_x000D_
  &lt;param n=""leftMargin"" v=""0"" /&gt;_x000D_
&lt;/ContentLocation&gt;'"</definedName>
    <definedName name="_AMO_ContentLocation_247862661_ROM_F0.SEC2.Tabulate_1.SEC1.BDY.Cross_tabular_summary_report_Table_1" hidden="1">"'Partitions:2'"</definedName>
    <definedName name="_AMO_ContentLocation_247862661_ROM_F0.SEC2.Tabulate_1.SEC1.BDY.Cross_tabular_summary_report_Table_1.0" hidden="1">"'&lt;ContentLocation path=""F0.SEC2.Tabulate_1.SEC1.BDY.Cross_tabular_summary_report_Table_1"" rsid=""247862661"" tag=""ROM"" fid=""0""&gt;_x000D_
  &lt;param n=""_NumRows"" v=""40"" /&gt;_x000D_
  &lt;param n=""_NumCols"" v=""13"" /&gt;_x000D_
  &lt;param n=""tableSig"" v=""R:R=40:C=13:FCR'"</definedName>
    <definedName name="_AMO_ContentLocation_247862661_ROM_F0.SEC2.Tabulate_1.SEC1.BDY.Cross_tabular_summary_report_Table_1.1" hidden="1">"'=4:FCC=2:RSP.1=1,H,13:RSP.2=1,V,2"" /&gt;_x000D_
  &lt;param n=""leftMargin"" v=""0"" /&gt;_x000D_
&lt;/ContentLocation&gt;'"</definedName>
    <definedName name="_AMO_ContentLocation_30194841_ROM_F0.SEC2.Tabulate_1.SEC1.BDY.Cross_tabular_summary_report_Table_1" hidden="1">"'Partitions:2'"</definedName>
    <definedName name="_AMO_ContentLocation_30194841_ROM_F0.SEC2.Tabulate_1.SEC1.BDY.Cross_tabular_summary_report_Table_1.0" hidden="1">"'&lt;ContentLocation path=""F0.SEC2.Tabulate_1.SEC1.BDY.Cross_tabular_summary_report_Table_1"" rsid=""30194841"" tag=""ROM"" fid=""0""&gt;_x000D_
  &lt;param n=""_NumRows"" v=""55"" /&gt;_x000D_
  &lt;param n=""_NumCols"" v=""13"" /&gt;_x000D_
  &lt;param n=""tableSig"" v=""R:R=55:C=13:FCR='"</definedName>
    <definedName name="_AMO_ContentLocation_30194841_ROM_F0.SEC2.Tabulate_1.SEC1.BDY.Cross_tabular_summary_report_Table_1.1" hidden="1">"'4:FCC=2:RSP.1=1,H,13:RSP.2=1,V,2"" /&gt;_x000D_
  &lt;param n=""leftMargin"" v=""0"" /&gt;_x000D_
&lt;/ContentLocation&gt;'"</definedName>
    <definedName name="_AMO_ContentLocation_37461558_ROM_F0.SEC2.Tabulate_1.SEC1.BDY.Cross_tabular_summary_report_Table_1" hidden="1">"'Partitions:2'"</definedName>
    <definedName name="_AMO_ContentLocation_37461558_ROM_F0.SEC2.Tabulate_1.SEC1.BDY.Cross_tabular_summary_report_Table_1.0" hidden="1">"'&lt;ContentLocation path=""F0.SEC2.Tabulate_1.SEC1.BDY.Cross_tabular_summary_report_Table_1"" rsid=""37461558"" tag=""ROM"" fid=""0""&gt;_x000D_
  &lt;param n=""_NumRows"" v=""45"" /&gt;_x000D_
  &lt;param n=""_NumCols"" v=""13"" /&gt;_x000D_
  &lt;param n=""tableSig"" v=""R:R=45:C=13:FCR='"</definedName>
    <definedName name="_AMO_ContentLocation_37461558_ROM_F0.SEC2.Tabulate_1.SEC1.BDY.Cross_tabular_summary_report_Table_1.1" hidden="1">"'4:FCC=2:RSP.1=1,H,13:RSP.2=1,V,2"" /&gt;_x000D_
  &lt;param n=""leftMargin"" v=""0"" /&gt;_x000D_
&lt;/ContentLocation&gt;'"</definedName>
    <definedName name="_AMO_ContentLocation_390982613_ROM_F0.SEC2.Tabulate_1.SEC1.BDY.Cross_tabular_summary_report_Table_1" hidden="1">"'Partitions:2'"</definedName>
    <definedName name="_AMO_ContentLocation_390982613_ROM_F0.SEC2.Tabulate_1.SEC1.BDY.Cross_tabular_summary_report_Table_1.0" hidden="1">"'&lt;ContentLocation path=""F0.SEC2.Tabulate_1.SEC1.BDY.Cross_tabular_summary_report_Table_1"" rsid=""390982613"" tag=""ROM"" fid=""0""&gt;_x000D_
  &lt;param n=""_NumRows"" v=""45"" /&gt;_x000D_
  &lt;param n=""_NumCols"" v=""13"" /&gt;_x000D_
  &lt;param n=""tableSig"" v=""R:R=45:C=13:FCR'"</definedName>
    <definedName name="_AMO_ContentLocation_390982613_ROM_F0.SEC2.Tabulate_1.SEC1.BDY.Cross_tabular_summary_report_Table_1.1" hidden="1">"'=4:FCC=2:RSP.1=1,H,13:RSP.2=1,V,2"" /&gt;_x000D_
  &lt;param n=""leftMargin"" v=""0"" /&gt;_x000D_
&lt;/ContentLocation&gt;'"</definedName>
    <definedName name="_AMO_ContentLocation_398675413_ROM_F0.SEC2.Tabulate_1.SEC1.BDY.Cross_tabular_summary_report_Table_1" hidden="1">"'Partitions:2'"</definedName>
    <definedName name="_AMO_ContentLocation_398675413_ROM_F0.SEC2.Tabulate_1.SEC1.BDY.Cross_tabular_summary_report_Table_1.0" hidden="1">"'&lt;ContentLocation path=""F0.SEC2.Tabulate_1.SEC1.BDY.Cross_tabular_summary_report_Table_1"" rsid=""398675413"" tag=""ROM"" fid=""0""&gt;_x000D_
  &lt;param n=""_NumRows"" v=""18"" /&gt;_x000D_
  &lt;param n=""_NumCols"" v=""13"" /&gt;_x000D_
  &lt;param n=""tableSig"" v=""R:R=18:C=13:FCR'"</definedName>
    <definedName name="_AMO_ContentLocation_398675413_ROM_F0.SEC2.Tabulate_1.SEC1.BDY.Cross_tabular_summary_report_Table_1.1" hidden="1">"'=4:FCC=2:RSP.1=1,H,13:RSP.2=1,V,2"" /&gt;_x000D_
  &lt;param n=""leftMargin"" v=""0"" /&gt;_x000D_
&lt;/ContentLocation&gt;'"</definedName>
    <definedName name="_AMO_ContentLocation_416626384_ROM_F0.SEC2.Tabulate_1.SEC1.BDY.Cross_tabular_summary_report_Table_1" hidden="1">"'Partitions:2'"</definedName>
    <definedName name="_AMO_ContentLocation_416626384_ROM_F0.SEC2.Tabulate_1.SEC1.BDY.Cross_tabular_summary_report_Table_1.0" hidden="1">"'&lt;ContentLocation path=""F0.SEC2.Tabulate_1.SEC1.BDY.Cross_tabular_summary_report_Table_1"" rsid=""416626384"" tag=""ROM"" fid=""0""&gt;_x000D_
  &lt;param n=""_NumRows"" v=""53"" /&gt;_x000D_
  &lt;param n=""_NumCols"" v=""13"" /&gt;_x000D_
  &lt;param n=""tableSig"" v=""R:R=53:C=13:FCR'"</definedName>
    <definedName name="_AMO_ContentLocation_416626384_ROM_F0.SEC2.Tabulate_1.SEC1.BDY.Cross_tabular_summary_report_Table_1.1" hidden="1">"'=4:FCC=2:RSP.1=1,H,13:RSP.2=1,V,2"" /&gt;_x000D_
  &lt;param n=""leftMargin"" v=""0"" /&gt;_x000D_
&lt;/ContentLocation&gt;'"</definedName>
    <definedName name="_AMO_ContentLocation_472893794_ROM_F0.SEC2.Tabulate_1.SEC1.BDY.Cross_tabular_summary_report_Table_1" hidden="1">"'Partitions:2'"</definedName>
    <definedName name="_AMO_ContentLocation_472893794_ROM_F0.SEC2.Tabulate_1.SEC1.BDY.Cross_tabular_summary_report_Table_1.0" hidden="1">"'&lt;ContentLocation path=""F0.SEC2.Tabulate_1.SEC1.BDY.Cross_tabular_summary_report_Table_1"" rsid=""472893794"" tag=""ROM"" fid=""0""&gt;_x000D_
  &lt;param n=""_NumRows"" v=""21"" /&gt;_x000D_
  &lt;param n=""_NumCols"" v=""13"" /&gt;_x000D_
  &lt;param n=""tableSig"" v=""R:R=21:C=13:FCR'"</definedName>
    <definedName name="_AMO_ContentLocation_472893794_ROM_F0.SEC2.Tabulate_1.SEC1.BDY.Cross_tabular_summary_report_Table_1.1" hidden="1">"'=4:FCC=2:RSP.1=1,H,13:RSP.2=1,V,2"" /&gt;_x000D_
  &lt;param n=""leftMargin"" v=""0"" /&gt;_x000D_
&lt;/ContentLocation&gt;'"</definedName>
    <definedName name="_AMO_ContentLocation_539372770_ROM_F0.SEC2.Tabulate_1.SEC1.BDY.Cross_tabular_summary_report_Table_1" hidden="1">"'Partitions:2'"</definedName>
    <definedName name="_AMO_ContentLocation_539372770_ROM_F0.SEC2.Tabulate_1.SEC1.BDY.Cross_tabular_summary_report_Table_1.0" hidden="1">"'&lt;ContentLocation path=""F0.SEC2.Tabulate_1.SEC1.BDY.Cross_tabular_summary_report_Table_1"" rsid=""539372770"" tag=""ROM"" fid=""0""&gt;_x000D_
  &lt;param n=""_NumRows"" v=""63"" /&gt;_x000D_
  &lt;param n=""_NumCols"" v=""13"" /&gt;_x000D_
  &lt;param n=""tableSig"" v=""R:R=63:C=13:FCR'"</definedName>
    <definedName name="_AMO_ContentLocation_539372770_ROM_F0.SEC2.Tabulate_1.SEC1.BDY.Cross_tabular_summary_report_Table_1.1" hidden="1">"'=4:FCC=2:RSP.1=1,H,13:RSP.2=1,V,2"" /&gt;_x000D_
  &lt;param n=""leftMargin"" v=""0"" /&gt;_x000D_
&lt;/ContentLocation&gt;'"</definedName>
    <definedName name="_AMO_ContentLocation_572615156_ROM_F0.SEC2.Tabulate_1.SEC1.BDY.Cross_tabular_summary_report_Table_1" hidden="1">"'Partitions:2'"</definedName>
    <definedName name="_AMO_ContentLocation_572615156_ROM_F0.SEC2.Tabulate_1.SEC1.BDY.Cross_tabular_summary_report_Table_1.0" hidden="1">"'&lt;ContentLocation path=""F0.SEC2.Tabulate_1.SEC1.BDY.Cross_tabular_summary_report_Table_1"" rsid=""572615156"" tag=""ROM"" fid=""0""&gt;_x000D_
  &lt;param n=""_NumRows"" v=""21"" /&gt;_x000D_
  &lt;param n=""_NumCols"" v=""13"" /&gt;_x000D_
  &lt;param n=""tableSig"" v=""R:R=21:C=13:FCR'"</definedName>
    <definedName name="_AMO_ContentLocation_572615156_ROM_F0.SEC2.Tabulate_1.SEC1.BDY.Cross_tabular_summary_report_Table_1.1" hidden="1">"'=4:FCC=2:RSP.1=1,H,13:RSP.2=1,V,2"" /&gt;_x000D_
  &lt;param n=""leftMargin"" v=""0"" /&gt;_x000D_
&lt;/ContentLocation&gt;'"</definedName>
    <definedName name="_AMO_ContentLocation_576762798_ROM_F0.SEC2.Tabulate_1.SEC1.BDY.Cross_tabular_summary_report_Table_1" hidden="1">"'Partitions:2'"</definedName>
    <definedName name="_AMO_ContentLocation_576762798_ROM_F0.SEC2.Tabulate_1.SEC1.BDY.Cross_tabular_summary_report_Table_1.0" hidden="1">"'&lt;ContentLocation path=""F0.SEC2.Tabulate_1.SEC1.BDY.Cross_tabular_summary_report_Table_1"" rsid=""576762798"" tag=""ROM"" fid=""0""&gt;_x000D_
  &lt;param n=""_NumRows"" v=""36"" /&gt;_x000D_
  &lt;param n=""_NumCols"" v=""13"" /&gt;_x000D_
  &lt;param n=""tableSig"" v=""R:R=36:C=13:FCR'"</definedName>
    <definedName name="_AMO_ContentLocation_576762798_ROM_F0.SEC2.Tabulate_1.SEC1.BDY.Cross_tabular_summary_report_Table_1.1" hidden="1">"'=4:FCC=2:RSP.1=1,H,13:RSP.2=1,V,2"" /&gt;_x000D_
  &lt;param n=""leftMargin"" v=""0"" /&gt;_x000D_
&lt;/ContentLocation&gt;'"</definedName>
    <definedName name="_AMO_ContentLocation_576788546_ROM_F0.SEC2.Tabulate_1.SEC1.BDY.Cross_tabular_summary_report_Table_1" hidden="1">"'Partitions:2'"</definedName>
    <definedName name="_AMO_ContentLocation_576788546_ROM_F0.SEC2.Tabulate_1.SEC1.BDY.Cross_tabular_summary_report_Table_1.0" hidden="1">"'&lt;ContentLocation path=""F0.SEC2.Tabulate_1.SEC1.BDY.Cross_tabular_summary_report_Table_1"" rsid=""576788546"" tag=""ROM"" fid=""0""&gt;_x000D_
  &lt;param n=""_NumRows"" v=""63"" /&gt;_x000D_
  &lt;param n=""_NumCols"" v=""13"" /&gt;_x000D_
  &lt;param n=""tableSig"" v=""R:R=63:C=13:FCR'"</definedName>
    <definedName name="_AMO_ContentLocation_576788546_ROM_F0.SEC2.Tabulate_1.SEC1.BDY.Cross_tabular_summary_report_Table_1.1" hidden="1">"'=4:FCC=2:RSP.1=1,H,13:RSP.2=1,V,2"" /&gt;_x000D_
  &lt;param n=""leftMargin"" v=""0"" /&gt;_x000D_
&lt;/ContentLocation&gt;'"</definedName>
    <definedName name="_AMO_ContentLocation_587946619_ROM_F0.SEC2.Tabulate_1.SEC1.BDY.Cross_tabular_summary_report_Table_1" hidden="1">"'Partitions:2'"</definedName>
    <definedName name="_AMO_ContentLocation_587946619_ROM_F0.SEC2.Tabulate_1.SEC1.BDY.Cross_tabular_summary_report_Table_1.0" hidden="1">"'&lt;ContentLocation path=""F0.SEC2.Tabulate_1.SEC1.BDY.Cross_tabular_summary_report_Table_1"" rsid=""587946619"" tag=""ROM"" fid=""0""&gt;_x000D_
  &lt;param n=""_NumRows"" v=""53"" /&gt;_x000D_
  &lt;param n=""_NumCols"" v=""13"" /&gt;_x000D_
  &lt;param n=""tableSig"" v=""R:R=53:C=13:FCR'"</definedName>
    <definedName name="_AMO_ContentLocation_587946619_ROM_F0.SEC2.Tabulate_1.SEC1.BDY.Cross_tabular_summary_report_Table_1.1" hidden="1">"'=4:FCC=2:RSP.1=1,H,13:RSP.2=1,V,2"" /&gt;_x000D_
  &lt;param n=""leftMargin"" v=""0"" /&gt;_x000D_
&lt;/ContentLocation&gt;'"</definedName>
    <definedName name="_AMO_ContentLocation_617623402_ROM_F0.SEC2.Tabulate_1.SEC1.BDY.Cross_tabular_summary_report_Table_1" hidden="1">"'Partitions:2'"</definedName>
    <definedName name="_AMO_ContentLocation_617623402_ROM_F0.SEC2.Tabulate_1.SEC1.BDY.Cross_tabular_summary_report_Table_1.0" hidden="1">"'&lt;ContentLocation path=""F0.SEC2.Tabulate_1.SEC1.BDY.Cross_tabular_summary_report_Table_1"" rsid=""617623402"" tag=""ROM"" fid=""0""&gt;_x000D_
  &lt;param n=""_NumRows"" v=""53"" /&gt;_x000D_
  &lt;param n=""_NumCols"" v=""13"" /&gt;_x000D_
  &lt;param n=""tableSig"" v=""R:R=53:C=13:FCR'"</definedName>
    <definedName name="_AMO_ContentLocation_617623402_ROM_F0.SEC2.Tabulate_1.SEC1.BDY.Cross_tabular_summary_report_Table_1.1" hidden="1">"'=4:FCC=2:RSP.1=1,H,13:RSP.2=1,V,2"" /&gt;_x000D_
  &lt;param n=""leftMargin"" v=""0"" /&gt;_x000D_
&lt;/ContentLocation&gt;'"</definedName>
    <definedName name="_AMO_ContentLocation_621796666_ROM_F0.SEC2.Tabulate_1.SEC1.BDY.Cross_tabular_summary_report_Table_1" hidden="1">"'Partitions:2'"</definedName>
    <definedName name="_AMO_ContentLocation_621796666_ROM_F0.SEC2.Tabulate_1.SEC1.BDY.Cross_tabular_summary_report_Table_1.0" hidden="1">"'&lt;ContentLocation path=""F0.SEC2.Tabulate_1.SEC1.BDY.Cross_tabular_summary_report_Table_1"" rsid=""621796666"" tag=""ROM"" fid=""0""&gt;_x000D_
  &lt;param n=""_NumRows"" v=""49"" /&gt;_x000D_
  &lt;param n=""_NumCols"" v=""13"" /&gt;_x000D_
  &lt;param n=""tableSig"" v=""R:R=49:C=13:FCR'"</definedName>
    <definedName name="_AMO_ContentLocation_621796666_ROM_F0.SEC2.Tabulate_1.SEC1.BDY.Cross_tabular_summary_report_Table_1.1" hidden="1">"'=4:FCC=2:RSP.1=1,H,13:RSP.2=1,V,2"" /&gt;_x000D_
  &lt;param n=""leftMargin"" v=""0"" /&gt;_x000D_
&lt;/ContentLocation&gt;'"</definedName>
    <definedName name="_AMO_ContentLocation_65748969_ROM_F0.SEC2.Tabulate_1.SEC1.BDY.Cross_tabular_summary_report_Table_1" hidden="1">"'Partitions:2'"</definedName>
    <definedName name="_AMO_ContentLocation_65748969_ROM_F0.SEC2.Tabulate_1.SEC1.BDY.Cross_tabular_summary_report_Table_1.0" hidden="1">"'&lt;ContentLocation path=""F0.SEC2.Tabulate_1.SEC1.BDY.Cross_tabular_summary_report_Table_1"" rsid=""65748969"" tag=""ROM"" fid=""0""&gt;_x000D_
  &lt;param n=""_NumRows"" v=""53"" /&gt;_x000D_
  &lt;param n=""_NumCols"" v=""13"" /&gt;_x000D_
  &lt;param n=""tableSig"" v=""R:R=53:C=13:FCR='"</definedName>
    <definedName name="_AMO_ContentLocation_65748969_ROM_F0.SEC2.Tabulate_1.SEC1.BDY.Cross_tabular_summary_report_Table_1.1" hidden="1">"'4:FCC=2:RSP.1=1,H,13:RSP.2=1,V,2"" /&gt;_x000D_
  &lt;param n=""leftMargin"" v=""0"" /&gt;_x000D_
&lt;/ContentLocation&gt;'"</definedName>
    <definedName name="_AMO_ContentLocation_662231970_ROM_F0.SEC2.Tabulate_1.SEC1.BDY.Cross_tabular_summary_report_Table_1" hidden="1">"'Partitions:2'"</definedName>
    <definedName name="_AMO_ContentLocation_662231970_ROM_F0.SEC2.Tabulate_1.SEC1.BDY.Cross_tabular_summary_report_Table_1.0" hidden="1">"'&lt;ContentLocation path=""F0.SEC2.Tabulate_1.SEC1.BDY.Cross_tabular_summary_report_Table_1"" rsid=""662231970"" tag=""ROM"" fid=""0""&gt;_x000D_
  &lt;param n=""_NumRows"" v=""47"" /&gt;_x000D_
  &lt;param n=""_NumCols"" v=""10"" /&gt;_x000D_
  &lt;param n=""tableSig"" v=""R:R=47:C=10:FCR'"</definedName>
    <definedName name="_AMO_ContentLocation_662231970_ROM_F0.SEC2.Tabulate_1.SEC1.BDY.Cross_tabular_summary_report_Table_1.1" hidden="1">"'=3:FCC=3:RSP.1=1,H,10:RSP.2=1,H,2"" /&gt;_x000D_
  &lt;param n=""leftMargin"" v=""0"" /&gt;_x000D_
&lt;/ContentLocation&gt;'"</definedName>
    <definedName name="_AMO_ContentLocation_671486722_ROM_F0.SEC2.Tabulate_1.SEC1.BDY.Cross_tabular_summary_report_Table_1" hidden="1">"'Partitions:2'"</definedName>
    <definedName name="_AMO_ContentLocation_671486722_ROM_F0.SEC2.Tabulate_1.SEC1.BDY.Cross_tabular_summary_report_Table_1.0" hidden="1">"'&lt;ContentLocation path=""F0.SEC2.Tabulate_1.SEC1.BDY.Cross_tabular_summary_report_Table_1"" rsid=""671486722"" tag=""ROM"" fid=""0""&gt;_x000D_
  &lt;param n=""_NumRows"" v=""35"" /&gt;_x000D_
  &lt;param n=""_NumCols"" v=""14"" /&gt;_x000D_
  &lt;param n=""tableSig"" v=""R:R=35:C=14:FCR'"</definedName>
    <definedName name="_AMO_ContentLocation_671486722_ROM_F0.SEC2.Tabulate_1.SEC1.BDY.Cross_tabular_summary_report_Table_1.1" hidden="1">"'=4:FCC=2:RSP.1=1,H,14:RSP.2=1,V,2;14,V,2"" /&gt;_x000D_
  &lt;param n=""leftMargin"" v=""0"" /&gt;_x000D_
&lt;/ContentLocation&gt;'"</definedName>
    <definedName name="_AMO_ContentLocation_732119577_ROM_F0.SEC2.Tabulate_1.SEC1.BDY.Cross_tabular_summary_report_Table_1" hidden="1">"'Partitions:2'"</definedName>
    <definedName name="_AMO_ContentLocation_732119577_ROM_F0.SEC2.Tabulate_1.SEC1.BDY.Cross_tabular_summary_report_Table_1.0" hidden="1">"'&lt;ContentLocation path=""F0.SEC2.Tabulate_1.SEC1.BDY.Cross_tabular_summary_report_Table_1"" rsid=""732119577"" tag=""ROM"" fid=""0""&gt;_x000D_
  &lt;param n=""_NumRows"" v=""51"" /&gt;_x000D_
  &lt;param n=""_NumCols"" v=""14"" /&gt;_x000D_
  &lt;param n=""tableSig"" v=""R:R=51:C=14:FCR'"</definedName>
    <definedName name="_AMO_ContentLocation_732119577_ROM_F0.SEC2.Tabulate_1.SEC1.BDY.Cross_tabular_summary_report_Table_1.1" hidden="1">"'=4:FCC=2:RSP.1=1,H,14:RSP.2=1,V,2;14,V,2"" /&gt;_x000D_
  &lt;param n=""leftMargin"" v=""0"" /&gt;_x000D_
&lt;/ContentLocation&gt;'"</definedName>
    <definedName name="_AMO_ContentLocation_779436236_ROM_F0.SEC2.Tabulate_1.SEC1.BDY.Cross_tabular_summary_report_Table_1" hidden="1">"'Partitions:2'"</definedName>
    <definedName name="_AMO_ContentLocation_779436236_ROM_F0.SEC2.Tabulate_1.SEC1.BDY.Cross_tabular_summary_report_Table_1.0" hidden="1">"'&lt;ContentLocation path=""F0.SEC2.Tabulate_1.SEC1.BDY.Cross_tabular_summary_report_Table_1"" rsid=""779436236"" tag=""ROM"" fid=""0""&gt;_x000D_
  &lt;param n=""_NumRows"" v=""22"" /&gt;_x000D_
  &lt;param n=""_NumCols"" v=""13"" /&gt;_x000D_
  &lt;param n=""tableSig"" v=""R:R=22:C=13:FCR'"</definedName>
    <definedName name="_AMO_ContentLocation_779436236_ROM_F0.SEC2.Tabulate_1.SEC1.BDY.Cross_tabular_summary_report_Table_1.1" hidden="1">"'=4:FCC=2:RSP.1=1,H,13:RSP.2=1,V,2"" /&gt;_x000D_
  &lt;param n=""leftMargin"" v=""0"" /&gt;_x000D_
&lt;/ContentLocation&gt;'"</definedName>
    <definedName name="_AMO_ContentLocation_805804074_ROM_F0.SEC2.Tabulate_1.SEC1.BDY.Cross_tabular_summary_report_Table_1" hidden="1">"'Partitions:2'"</definedName>
    <definedName name="_AMO_ContentLocation_805804074_ROM_F0.SEC2.Tabulate_1.SEC1.BDY.Cross_tabular_summary_report_Table_1.0" hidden="1">"'&lt;ContentLocation path=""F0.SEC2.Tabulate_1.SEC1.BDY.Cross_tabular_summary_report_Table_1"" rsid=""805804074"" tag=""ROM"" fid=""0""&gt;_x000D_
  &lt;param n=""_NumRows"" v=""63"" /&gt;_x000D_
  &lt;param n=""_NumCols"" v=""13"" /&gt;_x000D_
  &lt;param n=""tableSig"" v=""R:R=63:C=13:FCR'"</definedName>
    <definedName name="_AMO_ContentLocation_805804074_ROM_F0.SEC2.Tabulate_1.SEC1.BDY.Cross_tabular_summary_report_Table_1.1" hidden="1">"'=4:FCC=2:RSP.1=1,H,13:RSP.2=1,V,2"" /&gt;_x000D_
  &lt;param n=""leftMargin"" v=""0"" /&gt;_x000D_
&lt;/ContentLocation&gt;'"</definedName>
    <definedName name="_AMO_ContentLocation_825207699_ROM_F0.SEC2.Tabulate_1.SEC1.BDY.Cross_tabular_summary_report_Table_1" hidden="1">"'Partitions:2'"</definedName>
    <definedName name="_AMO_ContentLocation_825207699_ROM_F0.SEC2.Tabulate_1.SEC1.BDY.Cross_tabular_summary_report_Table_1.0" hidden="1">"'&lt;ContentLocation path=""F0.SEC2.Tabulate_1.SEC1.BDY.Cross_tabular_summary_report_Table_1"" rsid=""825207699"" tag=""ROM"" fid=""0""&gt;_x000D_
  &lt;param n=""_NumRows"" v=""53"" /&gt;_x000D_
  &lt;param n=""_NumCols"" v=""13"" /&gt;_x000D_
  &lt;param n=""tableSig"" v=""R:R=53:C=13:FCR'"</definedName>
    <definedName name="_AMO_ContentLocation_825207699_ROM_F0.SEC2.Tabulate_1.SEC1.BDY.Cross_tabular_summary_report_Table_1.1" hidden="1">"'=4:FCC=2:RSP.1=1,H,13:RSP.2=1,V,2"" /&gt;_x000D_
  &lt;param n=""leftMargin"" v=""0"" /&gt;_x000D_
&lt;/ContentLocation&gt;'"</definedName>
    <definedName name="_AMO_ContentLocation_921006515_ROM_F0.SEC2.Tabulate_1.SEC1.BDY.Cross_tabular_summary_report_Table_1" hidden="1">"'Partitions:2'"</definedName>
    <definedName name="_AMO_ContentLocation_921006515_ROM_F0.SEC2.Tabulate_1.SEC1.BDY.Cross_tabular_summary_report_Table_1.0" hidden="1">"'&lt;ContentLocation path=""F0.SEC2.Tabulate_1.SEC1.BDY.Cross_tabular_summary_report_Table_1"" rsid=""921006515"" tag=""ROM"" fid=""0""&gt;_x000D_
  &lt;param n=""_NumRows"" v=""51"" /&gt;_x000D_
  &lt;param n=""_NumCols"" v=""13"" /&gt;_x000D_
  &lt;param n=""tableSig"" v=""R:R=51:C=13:FCR'"</definedName>
    <definedName name="_AMO_ContentLocation_921006515_ROM_F0.SEC2.Tabulate_1.SEC1.BDY.Cross_tabular_summary_report_Table_1.1" hidden="1">"'=4:FCC=2:RSP.1=1,H,13:RSP.2=1,V,2"" /&gt;_x000D_
  &lt;param n=""leftMargin"" v=""0"" /&gt;_x000D_
&lt;/ContentLocation&gt;'"</definedName>
    <definedName name="_AMO_ContentLocation_991905274_ROM_F0.SEC2.Tabulate_1.SEC1.BDY.Cross_tabular_summary_report_Table_1" hidden="1">"'Partitions:2'"</definedName>
    <definedName name="_AMO_ContentLocation_991905274_ROM_F0.SEC2.Tabulate_1.SEC1.BDY.Cross_tabular_summary_report_Table_1.0" hidden="1">"'&lt;ContentLocation path=""F0.SEC2.Tabulate_1.SEC1.BDY.Cross_tabular_summary_report_Table_1"" rsid=""991905274"" tag=""ROM"" fid=""0""&gt;_x000D_
  &lt;param n=""_NumRows"" v=""39"" /&gt;_x000D_
  &lt;param n=""_NumCols"" v=""13"" /&gt;_x000D_
  &lt;param n=""tableSig"" v=""R:R=39:C=13:FCR'"</definedName>
    <definedName name="_AMO_ContentLocation_991905274_ROM_F0.SEC2.Tabulate_1.SEC1.BDY.Cross_tabular_summary_report_Table_1.1" hidden="1">"'=4:FCC=2:RSP.1=1,H,13:RSP.2=1,V,2"" /&gt;_x000D_
  &lt;param n=""leftMargin"" v=""0"" /&gt;_x000D_
&lt;/ContentLocation&gt;'"</definedName>
    <definedName name="_AMO_RefreshMultipleList" hidden="1">"'296899469 426988102 362274166 589584065 285770244'"</definedName>
    <definedName name="_AMO_RefreshMultipleList.0" hidden="1">"'&lt;Items&gt;_x000D_
  &lt;Item Id=""478191013"" Checked=""True"" /&gt;_x000D_
  &lt;Item Id=""991905274"" Checked=""True"" /&gt;_x000D_
  &lt;Item Id=""576762798"" Checked=""True"" /&gt;_x000D_
  &lt;Item Id=""617623402"" Checked=""True"" /&gt;_x000D_
  &lt;Item Id=""587946619"" Checked=""True"" /&gt;_x000D_
  &lt;Item I'"</definedName>
    <definedName name="_AMO_RefreshMultipleList.1" hidden="1">"'d=""825207699"" Checked=""True"" /&gt;_x000D_
  &lt;Item Id=""225272241"" Checked=""True"" /&gt;_x000D_
  &lt;Item Id=""671486722"" Checked=""True"" /&gt;_x000D_
  &lt;Item Id=""779436236"" Checked=""True"" /&gt;_x000D_
  &lt;Item Id=""390982613"" Checked=""True"" /&gt;_x000D_
  &lt;Item Id=""15410102"" Chec'"</definedName>
    <definedName name="_AMO_RefreshMultipleList.2" hidden="1">"'ked=""False"" /&gt;_x000D_
  &lt;Item Id=""74403347"" Checked=""True"" /&gt;_x000D_
  &lt;Item Id=""358847779"" Checked=""True"" /&gt;_x000D_
  &lt;Item Id=""176225830"" Checked=""True"" /&gt;_x000D_
  &lt;Item Id=""247862661"" Checked=""True"" /&gt;_x000D_
  &lt;Item Id=""398675413"" Checked=""True"" /&gt;_x000D_
  '"</definedName>
    <definedName name="_AMO_RefreshMultipleList.3" hidden="1">"'&lt;Item Id=""472893794"" Checked=""True"" /&gt;_x000D_
  &lt;Item Id=""621796666"" Checked=""True"" /&gt;_x000D_
  &lt;Item Id=""732119577"" Checked=""True"" /&gt;_x000D_
  &lt;Item Id=""205779628"" Checked=""True"" /&gt;_x000D_
  &lt;Item Id=""97505557"" Checked=""True"" /&gt;_x000D_
  &lt;Item Id=""46203661'"</definedName>
    <definedName name="_AMO_RefreshMultipleList.4" hidden="1">"'"" Checked=""True"" /&gt;_x000D_
  &lt;Item Id=""242095788"" Checked=""False"" /&gt;_x000D_
  &lt;Item Id=""880379414"" Checked=""True"" /&gt;_x000D_
  &lt;Item Id=""104386094"" Checked=""True"" /&gt;_x000D_
  &lt;Item Id=""805804074"" Checked=""True"" /&gt;_x000D_
  &lt;Item Id=""416626384"" Checked=""True""'"</definedName>
    <definedName name="_AMO_RefreshMultipleList.5" hidden="1">"' /&gt;_x000D_
  &lt;Item Id=""65748969"" Checked=""True"" /&gt;_x000D_
  &lt;Item Id=""871571195"" Checked=""True"" /&gt;_x000D_
  &lt;Item Id=""612588558"" Checked=""False"" /&gt;_x000D_
&lt;/Items&gt;'"</definedName>
    <definedName name="_AMO_SingleObject_104386094_ROM_F0.SEC2.Tabulate_1.SEC2.BDY.Cross_tabular_summary_report_Table_1" localSheetId="0" hidden="1">#REF!</definedName>
    <definedName name="_AMO_SingleObject_104386094_ROM_F0.SEC2.Tabulate_1.SEC2.BDY.Cross_tabular_summary_report_Table_1" localSheetId="12" hidden="1">#REF!</definedName>
    <definedName name="_AMO_SingleObject_104386094_ROM_F0.SEC2.Tabulate_1.SEC2.BDY.Cross_tabular_summary_report_Table_1" localSheetId="13" hidden="1">#REF!</definedName>
    <definedName name="_AMO_SingleObject_104386094_ROM_F0.SEC2.Tabulate_1.SEC2.BDY.Cross_tabular_summary_report_Table_1" localSheetId="18" hidden="1">'[1]Table 2.5'!#REF!</definedName>
    <definedName name="_AMO_SingleObject_104386094_ROM_F0.SEC2.Tabulate_1.SEC2.BDY.Cross_tabular_summary_report_Table_1" localSheetId="19" hidden="1">'[1]Table 2.5'!#REF!</definedName>
    <definedName name="_AMO_SingleObject_104386094_ROM_F0.SEC2.Tabulate_1.SEC2.BDY.Cross_tabular_summary_report_Table_1" localSheetId="9" hidden="1">#REF!</definedName>
    <definedName name="_AMO_SingleObject_104386094_ROM_F0.SEC2.Tabulate_1.SEC2.BDY.Cross_tabular_summary_report_Table_1" localSheetId="10" hidden="1">#REF!</definedName>
    <definedName name="_AMO_SingleObject_104386094_ROM_F0.SEC2.Tabulate_1.SEC2.BDY.Cross_tabular_summary_report_Table_1" hidden="1">#REF!</definedName>
    <definedName name="_AMO_SingleObject_205779628_ROM_F0.SEC2.Tabulate_1.SEC2.BDY.Cross_tabular_summary_report_Table_1" localSheetId="0" hidden="1">#REF!</definedName>
    <definedName name="_AMO_SingleObject_205779628_ROM_F0.SEC2.Tabulate_1.SEC2.BDY.Cross_tabular_summary_report_Table_1" localSheetId="12" hidden="1">#REF!</definedName>
    <definedName name="_AMO_SingleObject_205779628_ROM_F0.SEC2.Tabulate_1.SEC2.BDY.Cross_tabular_summary_report_Table_1" localSheetId="13" hidden="1">#REF!</definedName>
    <definedName name="_AMO_SingleObject_205779628_ROM_F0.SEC2.Tabulate_1.SEC2.BDY.Cross_tabular_summary_report_Table_1" localSheetId="18" hidden="1">[1]Table3.8b!#REF!</definedName>
    <definedName name="_AMO_SingleObject_205779628_ROM_F0.SEC2.Tabulate_1.SEC2.BDY.Cross_tabular_summary_report_Table_1" localSheetId="19" hidden="1">[1]Table3.8b!#REF!</definedName>
    <definedName name="_AMO_SingleObject_205779628_ROM_F0.SEC2.Tabulate_1.SEC2.BDY.Cross_tabular_summary_report_Table_1" localSheetId="9" hidden="1">#REF!</definedName>
    <definedName name="_AMO_SingleObject_205779628_ROM_F0.SEC2.Tabulate_1.SEC2.BDY.Cross_tabular_summary_report_Table_1" localSheetId="10" hidden="1">#REF!</definedName>
    <definedName name="_AMO_SingleObject_205779628_ROM_F0.SEC2.Tabulate_1.SEC2.BDY.Cross_tabular_summary_report_Table_1" hidden="1">#REF!</definedName>
    <definedName name="_AMO_SingleObject_30194841_ROM_F0.SEC2.Tabulate_1.SEC1.FTR.TXT1" localSheetId="0" hidden="1">#REF!</definedName>
    <definedName name="_AMO_SingleObject_30194841_ROM_F0.SEC2.Tabulate_1.SEC1.FTR.TXT1" localSheetId="12" hidden="1">#REF!</definedName>
    <definedName name="_AMO_SingleObject_30194841_ROM_F0.SEC2.Tabulate_1.SEC1.FTR.TXT1" localSheetId="13" hidden="1">#REF!</definedName>
    <definedName name="_AMO_SingleObject_30194841_ROM_F0.SEC2.Tabulate_1.SEC1.FTR.TXT1" localSheetId="18" hidden="1">[1]Table6!#REF!</definedName>
    <definedName name="_AMO_SingleObject_30194841_ROM_F0.SEC2.Tabulate_1.SEC1.FTR.TXT1" localSheetId="19" hidden="1">[1]Table6!#REF!</definedName>
    <definedName name="_AMO_SingleObject_30194841_ROM_F0.SEC2.Tabulate_1.SEC1.FTR.TXT1" localSheetId="9" hidden="1">#REF!</definedName>
    <definedName name="_AMO_SingleObject_30194841_ROM_F0.SEC2.Tabulate_1.SEC1.FTR.TXT1" localSheetId="10" hidden="1">#REF!</definedName>
    <definedName name="_AMO_SingleObject_30194841_ROM_F0.SEC2.Tabulate_1.SEC1.FTR.TXT1" hidden="1">#REF!</definedName>
    <definedName name="_AMO_SingleObject_362274166__A1" localSheetId="0">#REF!</definedName>
    <definedName name="_AMO_SingleObject_362274166__A1" localSheetId="11">#REF!</definedName>
    <definedName name="_AMO_SingleObject_362274166__A1" localSheetId="18">'[3]Use table 2007 '!$A$2:$BN$121</definedName>
    <definedName name="_AMO_SingleObject_362274166__A1" localSheetId="19">'[3]Use table 2007 '!$A$2:$BN$121</definedName>
    <definedName name="_AMO_SingleObject_362274166__A1" localSheetId="3">#REF!</definedName>
    <definedName name="_AMO_SingleObject_362274166__A1" localSheetId="9">#REF!</definedName>
    <definedName name="_AMO_SingleObject_362274166__A1" localSheetId="8">#REF!</definedName>
    <definedName name="_AMO_SingleObject_362274166__A1">#REF!</definedName>
    <definedName name="_AMO_SingleObject_37461558_ROM_F0.SEC2.Tabulate_1.SEC1.HDR.TXT1" localSheetId="0" hidden="1">#REF!</definedName>
    <definedName name="_AMO_SingleObject_37461558_ROM_F0.SEC2.Tabulate_1.SEC1.HDR.TXT1" localSheetId="12" hidden="1">#REF!</definedName>
    <definedName name="_AMO_SingleObject_37461558_ROM_F0.SEC2.Tabulate_1.SEC1.HDR.TXT1" localSheetId="13" hidden="1">#REF!</definedName>
    <definedName name="_AMO_SingleObject_37461558_ROM_F0.SEC2.Tabulate_1.SEC1.HDR.TXT1" localSheetId="18" hidden="1">'[1]Table 2.4'!#REF!</definedName>
    <definedName name="_AMO_SingleObject_37461558_ROM_F0.SEC2.Tabulate_1.SEC1.HDR.TXT1" localSheetId="19" hidden="1">'[1]Table 2.4'!#REF!</definedName>
    <definedName name="_AMO_SingleObject_37461558_ROM_F0.SEC2.Tabulate_1.SEC1.HDR.TXT1" localSheetId="9" hidden="1">#REF!</definedName>
    <definedName name="_AMO_SingleObject_37461558_ROM_F0.SEC2.Tabulate_1.SEC1.HDR.TXT1" localSheetId="10" hidden="1">#REF!</definedName>
    <definedName name="_AMO_SingleObject_37461558_ROM_F0.SEC2.Tabulate_1.SEC1.HDR.TXT1" hidden="1">#REF!</definedName>
    <definedName name="_AMO_SingleObject_732119577_ROM_F0.SEC2.Tabulate_1.SEC2.BDY.Cross_tabular_summary_report_Table_1" localSheetId="0" hidden="1">#REF!</definedName>
    <definedName name="_AMO_SingleObject_732119577_ROM_F0.SEC2.Tabulate_1.SEC2.BDY.Cross_tabular_summary_report_Table_1" localSheetId="12" hidden="1">#REF!</definedName>
    <definedName name="_AMO_SingleObject_732119577_ROM_F0.SEC2.Tabulate_1.SEC2.BDY.Cross_tabular_summary_report_Table_1" localSheetId="13" hidden="1">#REF!</definedName>
    <definedName name="_AMO_SingleObject_732119577_ROM_F0.SEC2.Tabulate_1.SEC2.BDY.Cross_tabular_summary_report_Table_1" localSheetId="18" hidden="1">[1]Table3.8c!#REF!</definedName>
    <definedName name="_AMO_SingleObject_732119577_ROM_F0.SEC2.Tabulate_1.SEC2.BDY.Cross_tabular_summary_report_Table_1" localSheetId="19" hidden="1">[1]Table3.8c!#REF!</definedName>
    <definedName name="_AMO_SingleObject_732119577_ROM_F0.SEC2.Tabulate_1.SEC2.BDY.Cross_tabular_summary_report_Table_1" localSheetId="9" hidden="1">#REF!</definedName>
    <definedName name="_AMO_SingleObject_732119577_ROM_F0.SEC2.Tabulate_1.SEC2.BDY.Cross_tabular_summary_report_Table_1" localSheetId="10" hidden="1">#REF!</definedName>
    <definedName name="_AMO_SingleObject_732119577_ROM_F0.SEC2.Tabulate_1.SEC2.BDY.Cross_tabular_summary_report_Table_1" hidden="1">#REF!</definedName>
    <definedName name="_AMO_SingleObject_921006515_ROM_F0.SEC2.Tabulate_1.SEC1.FTR.TXT1" localSheetId="0" hidden="1">#REF!</definedName>
    <definedName name="_AMO_SingleObject_921006515_ROM_F0.SEC2.Tabulate_1.SEC1.FTR.TXT1" localSheetId="12" hidden="1">#REF!</definedName>
    <definedName name="_AMO_SingleObject_921006515_ROM_F0.SEC2.Tabulate_1.SEC1.FTR.TXT1" localSheetId="13" hidden="1">#REF!</definedName>
    <definedName name="_AMO_SingleObject_921006515_ROM_F0.SEC2.Tabulate_1.SEC1.FTR.TXT1" localSheetId="18" hidden="1">'[1]Table 2'!#REF!</definedName>
    <definedName name="_AMO_SingleObject_921006515_ROM_F0.SEC2.Tabulate_1.SEC1.FTR.TXT1" localSheetId="19" hidden="1">'[1]Table 2'!#REF!</definedName>
    <definedName name="_AMO_SingleObject_921006515_ROM_F0.SEC2.Tabulate_1.SEC1.FTR.TXT1" localSheetId="9" hidden="1">#REF!</definedName>
    <definedName name="_AMO_SingleObject_921006515_ROM_F0.SEC2.Tabulate_1.SEC1.FTR.TXT1" localSheetId="10" hidden="1">#REF!</definedName>
    <definedName name="_AMO_SingleObject_921006515_ROM_F0.SEC2.Tabulate_1.SEC1.FTR.TXT1" hidden="1">#REF!</definedName>
    <definedName name="_AMO_SingleObject_921006515_ROM_F0.SEC2.Tabulate_1.SEC1.FTR.TXT2" localSheetId="0" hidden="1">#REF!</definedName>
    <definedName name="_AMO_SingleObject_921006515_ROM_F0.SEC2.Tabulate_1.SEC1.FTR.TXT2" localSheetId="18" hidden="1">'[1]Table 2'!#REF!</definedName>
    <definedName name="_AMO_SingleObject_921006515_ROM_F0.SEC2.Tabulate_1.SEC1.FTR.TXT2" localSheetId="19" hidden="1">'[1]Table 2'!#REF!</definedName>
    <definedName name="_AMO_SingleObject_921006515_ROM_F0.SEC2.Tabulate_1.SEC1.FTR.TXT2" localSheetId="9" hidden="1">#REF!</definedName>
    <definedName name="_AMO_SingleObject_921006515_ROM_F0.SEC2.Tabulate_1.SEC1.FTR.TXT2" hidden="1">#REF!</definedName>
    <definedName name="_AMO_SingleObject_921006515_ROM_F0.SEC2.Tabulate_1.SEC1.HDR.TXT1" localSheetId="0" hidden="1">#REF!</definedName>
    <definedName name="_AMO_SingleObject_921006515_ROM_F0.SEC2.Tabulate_1.SEC1.HDR.TXT1" localSheetId="12" hidden="1">#REF!</definedName>
    <definedName name="_AMO_SingleObject_921006515_ROM_F0.SEC2.Tabulate_1.SEC1.HDR.TXT1" localSheetId="13" hidden="1">#REF!</definedName>
    <definedName name="_AMO_SingleObject_921006515_ROM_F0.SEC2.Tabulate_1.SEC1.HDR.TXT1" localSheetId="18" hidden="1">'[1]Table 2'!#REF!</definedName>
    <definedName name="_AMO_SingleObject_921006515_ROM_F0.SEC2.Tabulate_1.SEC1.HDR.TXT1" localSheetId="19" hidden="1">'[1]Table 2'!#REF!</definedName>
    <definedName name="_AMO_SingleObject_921006515_ROM_F0.SEC2.Tabulate_1.SEC1.HDR.TXT1" localSheetId="9" hidden="1">#REF!</definedName>
    <definedName name="_AMO_SingleObject_921006515_ROM_F0.SEC2.Tabulate_1.SEC1.HDR.TXT1" localSheetId="10" hidden="1">#REF!</definedName>
    <definedName name="_AMO_SingleObject_921006515_ROM_F0.SEC2.Tabulate_1.SEC1.HDR.TXT1" hidden="1">#REF!</definedName>
    <definedName name="_AMO_SingleValue_104386094_TaskState" hidden="1">"'Partitions:11'"</definedName>
    <definedName name="_AMO_SingleValue_104386094_TaskState.0" hidden="1">"'SASUNICODE7V1Zb+JIEK7nlfY/oKw0D6PZkJCQQzuHCOQYDUNYYDLap4gQsoOWIwMmM9Fq//t+Xe32hW1sY2yCWgiw29V1dH9dXX3Yfksf6CeNaEgFeqI+TWlGA5rQmN7RDu3TLu3hv4ArY+oh/R5Xx/Q3X52TQQ/0O53g+AO9p1/pF3pLHeqCxz/IM8bRCDkFbRvUI3y6kPCMa4LqDlL7oN2xZAvKQ8g8YLlKtuA3MrlU8N2lc7rEr5I0w'"</definedName>
    <definedName name="_AMO_SingleValue_104386094_TaskState.1" hidden="1">"'3GNOfXAYwC+fXqDfDcee8qg2wfPPYu7oKpCsyEsmYNW6DrGr7BsCu5DpmjiXOg6AP9PuPoMyRPI7TNXIa2MMuijLHrQ/I5O8XtIJcg6xdmOVTI3bP3AsrwKLkM+6kGe1NJbagbODJzdwvIaH3dNPrMQzm4uPbbtO9sky1PY2+Br4ryH8xmfKQkz5DRM/US9jZmuGFHeFPl+ZCKpxZKeWM4caVnINKx0UWcGH2Urd8y5s5D5yG3iKUPsuCXu'"</definedName>
    <definedName name="_AMO_SingleValue_104386094_TaskState.10" hidden="1">"'UfDibml+tS0sf7RQHlwj4U9YEzU84WeL9VyRpsLGZ+qyRXcmP1n+Ud/htoszJ6oNco5wOySfIDkzS0+9MyT+u+J2UUJDGppjAPnmO6+/T2aRN5JJrrOX06LGJZ84Mqh+iha/9/Q/'"</definedName>
    <definedName name="_AMO_SingleValue_104386094_TaskState.2" hidden="1">"'5yCzlIPMgxxkHuYgs5yDzKMcZB7nIPMkB5mnufiEvYykil65R9+QJiKerLz8N+Scg4uQem9GR+uW+h3xhfhmba2Su66yLkaKuRR1kyOXR44aDUR58eIzldsZl3k5yqj3M9LcfOz0Hb4irdzljzty9sbNdmwsqb1xsKAxOIfQdYSvoC3Sa45ru1zWBeQasC5jK1ougKJIr+g3jA5q9Id5VMGRX/zzxpdSSpExWjwZ3rjuHf1LdVw5Q+Rfx9k'"</definedName>
    <definedName name="_AMO_SingleValue_104386094_TaskState.3" hidden="1">"'roGYOGoNz2cf/hWrixEk8fRY90GtfugI+sr6iaxzMqcB15/UH0TkXIthyujWWnGyNJcdbY8nR1lhS3hpLDrfGkoOtsaS0NZbsb40lL9cO53zfS7DCHbN7Y+YznE14ftoZMSuqBlvR53i3Z82MfgRtxYzaxcyyGi8ISTKqlGOtqTVrGCy/wfPDQfIrnDoEnYgiZ6YGdY6R+zxesY/lGGbC5RNd/jWO1eijzjKMxLoEa6CkO6XNQkdLTkq3Pl'"</definedName>
    <definedName name="_AMO_SingleValue_104386094_TaskState.4" hidden="1">"'Vcq9MXjGcaEW0O5tXCta8rc2mibC6Bw1X5XAFZNXzOI1tWjFGixUh1nwynNgqa+HYhvW+OfowMERqmRTbYvEANtuD7OitjQfi26Hyyw0G4v7xC7nukqbH/Fb5dTpmG+od06l9JreB8as31ZIuABlpvGvUvvFwDv5UNxEC4L1C10OEeuJtxL+UnPauav+baX7XmL+FBKuBUo1tYcY1vBTa/LAzYpZ9mrNJmOrlDII7cqGUXZYZWUbf4WtxVd'"</definedName>
    <definedName name="_AMO_SingleValue_104386094_TaskState.5" hidden="1">"'pXLOYur0hbXnkXqDWq/xZqO2HIVgwqaPR8u8XcBRMnh3QsQvgNgyJzUvPqDNS8szoQNF66UpLP+y9aS89dif0P0KG2IHgcbosfhhuhR3hA9jjZEj+MN0eNkQ/Q43RA91Jr4ujUpxurFgtaA3b34gHvb5PmfF+LyL9DyT0Qasld+tGaKFntt96qtTduhKOuvuwEzLuGWOuVUlq7eqjJIIiksXvFanvaacw+fM6Q2TMoqPreJrLhdonnYar8X'"</definedName>
    <definedName name="_AMO_SingleValue_104386094_TaskState.6" hidden="1">"'KckQ1YTUc+TRmNKYWg+m9jWqNKpSR1VJo0qjKnVUHWhUaVSljqpDjSqNqtRRVdao0qhKHVVHGlUaVamj6lijSqMqdVSdaFRpVKWOqlONKo2qNcyC7mlcaVz54moZ5fJVRHvtMtq+nqq5w7PNOm/u3h6/50LksSId9FyMPHQRyPiRm/QWLT6VJJ89An53VeeDDb+72vVuBef9Df69nu2FVu35qjTkMpsFlkp6fV8yWcv8cD49YDJbbpfqH7S'"</definedName>
    <definedName name="_AMO_SingleValue_104386094_TaskState.7" hidden="1">"'H9pLP50jx7mtRetSpz3c1DR1clD0t/E7xL1rXwGw9ds4CayTzFlx3YUmP6UxxtyWvlte0bL93G9cE7Rmo093H7byba8a2SB8Tbxf3F5w9sI4j5if2/957eD6Q3J+e3S7uRWobDzZNMkyuO5qXvkzEfOLur3Pt1bRXy9mreSMx7d+0f0vu38R9Pmew6BxHH/Gtax+nfVzuPs5v3K39nPZzq8zKVtEKq3RF4i7HS+3ltJdb2ct5uQTfpd5H/g'"</definedName>
    <definedName name="_AMO_SingleValue_104386094_TaskState.8" hidden="1">"'mJe9Ll/I+03L43NLgtv9wW10Fbu4Yna5O8r7itW5xucbnHFd452+hRhW7d/uOGBj8VR7dt3bbzbtvuNUM9XtDjhXxX29VTYc7oL9q0dfVs17NfwqplvJkwZ91G6dfUe13aKLNPrr4sWh+22C8l74/CdF/Wg8TrOcIkbcqOmaKjnwvOV+Wo0UDaiOnuI7VY51N4REnuhPJrsv69BX+ynjq4NXemFV2+OJqVKkfH8iLxysLO58S2ndoO4WPHR'"</definedName>
    <definedName name="_AMO_SingleValue_104386094_TaskState.9" hidden="1">"'QUPnwJr3+dI4iG0z4sm6YIjfgNpE9Y7joTikrKxo55FDxq1FK9JvNOp5oqhnNzcOSdMvWPGVXfAh7LhKzi14JXsa6r1O6+MkD41dZC+MjhetX1pCXqWHflvQLH4PKypWdKNFfjfm7Z3QPto2ixL6JF/m9w+ZmaMIuOj4NhTvAnr2cGjxu/ocsbcdtzjrXl3LQSlrwsV4jmxUTER9DxZL0LqaAuiVmpU4bJfRIqkaJF6C9qcvZWtrVuLmQdR'"</definedName>
    <definedName name="_AMO_SingleValue_112461039_TaskState" hidden="1">"'Partitions:11'"</definedName>
    <definedName name="_AMO_SingleValue_112461039_TaskState.0" hidden="1">"'SASUNICODE7V1bb9pIFD7PK+1/QFmpD1U3BHLX9iICaVKVEhZIqn1ClJAtWi4pmLbRav/7fnPG4xvY2MbYDhohwJ45cy4zn8+cudh+Te/oJ41pRAX6TgOa0ZyGNKUJvaE9KtE+HeC/gJwJ9ZF+j9wJ/c25CzLogX6nMxy/o7f0K/1Cr6lDPfD4B2UmOBqjpKBtg3qMTw8SnpAnqL5A6gC0e5ZsQXkEmYcsV8kW/MYmlwq++3RJV/hVkuY4r'"</definedName>
    <definedName name="_AMO_SingleValue_112461039_TaskState.1" hidden="1">"'jGnPngMwXdAr1DuzmPPMehK4HlgcRdUVWg2giUL0ApdJ/gVls3AfcQUTZwLXYfg/xG5T5A8hdwBcxXSjlEHA9RFH5p/oXP8HlEZss5xtmfVzB1bP7Qsr4LLiI/6kCe19NaagTMDZ11YXuPjnslnHsDZzaXPtn1jm2R9CnsbnCfO+zif85mSMEdJw9RPtNuE6Yoh5c1Q7kcqklos6TvLWSAtDZmGlS7azOCjdOVOuHQaMh/5mvieInbcEksZ'"</definedName>
    <definedName name="_AMO_SingleValue_112461039_TaskState.10" hidden="1">"'+flCfVekqbDxiWPrArST/GT9h32L1T7OnKg2yDm665B8itzcrD313oDob8vaRw2NaGSO8OW7v7z+Pp5F3kgmvs5eTssal1fEkX7tU7T4vaX/AQ=='"</definedName>
    <definedName name="_AMO_SingleValue_112461039_TaskState.2" hidden="1">"'yCxnIPMwA5lHGcg8zkDmSQYyTzOQeZaBzPNMfMJBSlJFr9ynr0gTEU9aXv4rSi7ARUi9N6OjbUv9hvhCfNO2VsnNpq6fkNc1f7OUvS3ri6EiTkXd5LjtkWNmA5pFi05VaWdU6uUoY/5PSHPzsdP3OEdauc8f97jBO2qwRwaS2jsKEDQGlxC6jvEVtEV6yVF9j+u6gFJD1mVijRUKoCjSC/oNY6Ma/WEeVXC0Kvp7tZJSSpERajQZ3qj2Df1'"</definedName>
    <definedName name="_AMO_SingleValue_112461039_TaskState.3" hidden="1">"'LdeRcYNxTx9kLXDML0Bhcyj7+L1ATJ06i6bPsf1+upCvgI9srvMb+nArcdl5vGJ5zIYQt5ztjydnOWHK6M5ac7IwlxztjydHOWHK4M5aUd8aS0s5Y8nztcM52Pgcr3DG7N2a+wNmUZ+edEbOiarAVA453+9a88AfQVsyoXcyrq/GCkCSjSjnSnFlzpv7yGzw77ie/wqkj0Ikocm5qUOcYecDjFftYjmGmXD/h5d/gWI0+6izDiK2LvwZKul'"</definedName>
    <definedName name="_AMO_SingleValue_112461039_TaskState.4" hidden="1">"'PaPHC05KR061NFXp1uMZ5phLTZn1cLeZ835tJE3VwBh5vyuQayavhchrasGKFGi6HaPh5ObRQ08e1B+sAc/RgpIjRIi3Sw+R4t2ILv62yMBeHbwvNJDwfB/vIape+Rpsb+1/j2OGUW6B+SaX8ltYLzmTXXky4CGrh6k2h/4eUa+K3kEAPBvkC1Qod74F7KvdQq6Wm1/A23/qYtfwUPUgGnGnVhxQ2+Fdj8vDBg136SsUqb6eT+iChyw9Zdm'"</definedName>
    <definedName name="_AMO_SingleValue_112461039_TaskState.5" hidden="1">"'BlaRd3ivKh7DFQp5yyuSlteeRepd2j9Fms6ZstVDCpoDlZwib4HIkwJ706I4P0PI+ak5tUfrHlhcSZseO9KiTvzv24lPXstSjnRo5wTPQ5zosdRTvQ4zokeJznR4zQnepzlRI/znOihdgRsW5NipF7Mbx3Y3YsPubeNX/5pKS6/hZZ/ItKQvfKjNVO03Gu7V21t2g6FWX/d95lxCbbUKaeydvVW1UEcSUHxitfypNec+/hcILVhUlbx6cay'"</definedName>
    <definedName name="_AMO_SingleValue_112461039_TaskState.6" hidden="1">"'ortG86DVfi9S4iGqCamXKKMxpTG1HUyVNKo0qhJHVVmjSqMqcVQdalRpVCWOqiONKo2qxFF1rFGlUZU4qk40qjSqEkfVqUaVRlXiqDrTqNKoShxV5xpVGlVbmAU90LjSuFqJq3WU61cR7bXLcPt6quYOzzbrnN+9PaueipHFirTfU0Gy0EUg40dm0lu0/EyWbFpk1Z30eo+A866C1X2Nfe1v2t9UacR1NvetleR6nHiy1nm/bPqdeLZ01+r'"</definedName>
    <definedName name="_AMO_SingleValue_112461039_TaskState.7" hidden="1">"'vt3P1is8XSPHuJlF61GnA9xKNHFyUPS38zvAvrq6hefXYJQuskSxbcN37JP2UM8V9LXm1vKF1u6zbyBO0F6BOdve08x6qOdsifUy0vdO3OHtgHcfMT+y6vffwfCC5Kzy9vdPL1DYebJp4mNx2DC19mYi0xD1Xl9qraa+WsVfzxj/av2n/Ft+/ibtrLmDRJY4+4FvXPk77uMx93KrRrvZz2s8l4ecafO+89nHax+XFx8mZRe3ftH/bxL9dw7'"</definedName>
    <definedName name="_AMO_SingleValue_112461039_TaskState.8" hidden="1">"'ZbfoK5uHe6rT2c9nCZezjvDHl4H+f/nI0BdJ2SeKqGnEuXtWzf3e7vN/J0dae/4qaeDHFBf1He1tbSXdN6Dmso0cblzrYN49PVmy3aqLOPLj8ezn8v++T4vjhI93XeM5rXDJKUl1XzosPH+5erslc1kDZmuvtQV6zzSRyiJvcC+TVZ//6SP9lOG3TN3SlFly8OZ6Uq0bG8SLS6sMs5sW2ntgP42DFBwcOnwNoPuBd9COyZwkl6zz2igbQp6'"</definedName>
    <definedName name="_AMO_SingleValue_112461039_TaskState.9" hidden="1">"'x1FQnFN3dg9/rIHDVuLNyTealNzxQ9Obu6SU6beM2OKL8CHsuEzOLXglew8dfU7c8ZIn5k6SF/pH6vZvrQMPUuO8negWH4mzsys6cYG/O9N2zugfTRtljX0yL9Nvj7m5ghEjn784y7xLqAnB48av6XIGW/aoxpvy7tbwS99W6gQz4oMiwm/Z0p6EVLHtSBapUYVrvtlpEiKFqn3QC3YW9naurWYexAVBi/uK21VawvLHy2U+7dI8FOWRAtP'"</definedName>
    <definedName name="_AMO_SingleValue_15410102_TaskState" hidden="1">"'Partitions:13'"</definedName>
    <definedName name="_AMO_SingleValue_15410102_TaskState.0" hidden="1">"'SASUNICODE7V3pb9s2FOfnAfsfjAzoh6KLm6TFVvSCcxdNHM85in0yHMdpjfmqZacLhv3v+/FRFClKlCVZkeKMEGzreHwXH99BUfI79pH9zUZsyGrsjvXZjHlswCZszN6zDbbFNtlL/NZwZcx6OH+Dq2P2la4u2Jzdsl/Z79j/yD6wn9lP7B27YF3g+AttxtgboSWHPQf0CFsXFO5xjUNdg2ofsBsBbQ75CjR3iK6kzfGNfCwNfDbZATvCt'"</definedName>
    <definedName name="_AMO_SingleValue_15410102_TaskState.1" hidden="1">"'6TkYX+fMPWAYwC8ffYC7a4MeV4Dbgs4XwbYOdQeOBtCkgVgOa9jfHPJZsA+JIgWjjmvA+D/jKv3oDwB3T5h5dReQwd96KIHzq/ZG3y/Ytug9QZHG4Fmrkj6QSD5HrAMaa8HeoJLU2tzHM1x1IHk+7Tf9fF4CZjDWHok23eSSeiTy9uka/y4h2OPjiQFDy3nPn+838YEV09Jb4Z2P0qh1CZKd0RngXNl0JwH53mfzWmvDLpT0usdjb9e6bKO'"</definedName>
    <definedName name="_AMO_SingleValue_15410102_TaskState.10" hidden="1">"'BHkEj84PgV+8rbUIzKaFqbfLd2ib0/fqdGQvKKxFYeRvNg1nNsXRMPVepEay2rGddj31qFS+U2YF2cauahf2xPLseQIeVefUDDw14l5449vEHDYdpUPyx3OcmxDfWSjUl+hGVTHRjCitFs9o9O6HaiIdW7ilGOsbfp10DbuXMnwBpjayDHVNRnP9ygjnZz4PIvex158qN/oNe6r1Fa5H3xE18/XczI39xpf7ApBTX16hnSl9t2gMeH69IWo'"</definedName>
    <definedName name="_AMO_SingleValue_15410102_TaskState.11" hidden="1">"'dex2pYrfU8LlRPysvYfZ6uAfS9Ivu40XdvqAR2IzoifN357dp0GeKrZge5WcvsPG3/E01bZvcZenHtDiX9Z7EwFsJa0jW+kONNx4h0o422zuyzZ46gZfhFr/PGmTX0R4TEG0m/yNyQf5ecRvmwjN6NttIjOsJLvU08B35tN6msTOh92b1mJ6rylF3yrokzbWPT1l5mn+33MSR7i1U3epRS/EOS8/XnPyvruz/orkJDQ2Z/Gck8Z+gZhTNJ5'"</definedName>
    <definedName name="_AMO_SingleValue_15410102_TaskState.12" hidden="1">"'FZ7+Xn2cQU5Xg7ptq29U89wPeB/Qc='"</definedName>
    <definedName name="_AMO_SingleValue_15410102_TaskState.2" hidden="1">"'qXUZNFu+nOVR1MfHVukUt0unuFOavfbRj+X5nTDFcnoyTLOcvgzTLKs3eYzqsW84x+N/Wf7nG1ougIVTvfFzhdWp1lPFYgktPNKUsok5on+2uC1b6/HaxLiLownlYDqWXVxp0/k+ME4IluPjrW7peBSc39DyrxnFQpkRtfE9w2+NMpZ7wixhwlo5JM16S9oqKFOnNqlsUp9hX+rvBL8ejkw9fqMIf0L91Ce6SlK9vZfYgzpkmMIRWkyAm8v'"</definedName>
    <definedName name="_AMO_SingleValue_15410102_TaskState.3" hidden="1">"'E5fGICr9ya5HTjqvp73sGpnmstusZ+I/qNk532axLWs4Zvm8ItkF93qeRJrL8dbQqUVmc4lxYXnV+g64Ij7FJW7g6MWsTVX8IaLPW4DBzasHH/QgfDltnz6l26JK3rKHVgHgZBxVJDRB19oz9ggpsn7319xrYi8sxX8RCCioiD85Gw8wn37N/YEkN6PcAv+8B+R1amYD629D+v8AYh68W8KHy8fQ4k6TT/Xh2GfVIaedcWEAROqiRNZhxKz'"</definedName>
    <definedName name="_AMO_SingleValue_15410102_TaskState.4" hidden="1">"'3mWgpJtp+MJFtPRpL1lSNcGzwNOdZ5hITr0achxzpIEc480mVRE5orvAnlpeuTK8XLJKFOKUPsx0Tcpyhtk+ywT1ldL5hj/QTYhp+R3xGnosIUc9bdSIa/flpp0vy3TSsNOjsEnEdVhtCLXo+pfVGLT2jc2eue7FVgel7sHBRZM+7h2gm7xPhoppTZjquNa19WxtKCbo7g31bFcwx738d2kFqy8qrYZDtVVtDCp0sVjfBZ8xItNImLcmzzE'"</definedName>
    <definedName name="_AMO_SingleValue_15410102_TaskState.5" hidden="1">"'D3YRky9WNkWeMxMj+fh7EDNTxxRqwVg47Uv/IGce1PtovW+vHN4Dlv/TPW/qP3FnOGYZJwYs00mz+cEJeZJwvzY+NBbhOPHM5rRfBvMIF0FFTSfPxhQJKpRjfuV4KK6j+ooXxQ8BjWOSa+5j3Hc9fE/xcgvZRazF/8XaeXMlCnvMi+1PnpI77elLho4ngV3OMr13E1E3WX+dtmccnLO0sR34xF49GyRXfbNBdVp3ZJzzjjqZdnDGdnEqnH8'"</definedName>
    <definedName name="_AMO_SingleValue_15410102_TaskState.6" hidden="1">"'CKOsAUz7rAMpzvBpQOb1sgGl/SIrD3sET6abVndp7htKaHmfL9u9RdlKj1PyXHSlzJAyiwb2OacjklzWuRzmZQyW7GuW0rQwVy4lr1caEiZ5t/c2uMPCj7gMh6Ezee9BL1sTUjUX24+Ci53KuIiuJ6mei+osI27dSfV8lGMd9UzeybbSJOydB+RF87e/j+Rbl+DyD0QQ4W2nTM4yRr1xeI2Igr3QKlb7HepNy7xYsqQ6ncbS+9tSB3koJcU'"</definedName>
    <definedName name="_AMO_SingleValue_15410102_TaskState.7" hidden="1">"'hU/Ki78r3sO3ibNOH3MPWySVFZwnnSWuLTEvJZ1EtUD1AG2dTzqYexqa2nFU5qyrcqradVTmrKtyqdpxVOasqwKr0PN3FP2dTRduUi37Opoq2KRf7nE3F29QyyOWzXGpuLd39hD1/ncg58fx47ynEPclaxXyp7enhKnjhlvGjMuptFn12uwo+xAi5q9gupj4X+tPd1dhn3BOXbkZfX6kZH3mVJ1w1+u6xIenMs2qluPibj9ayWFBNFM4nS2'"</definedName>
    <definedName name="_AMO_SingleValue_15410102_TaskState.8" hidden="1">"'cp/7b1A7b1iIqPE9anVeNDDUt07dOQIkG4ZY04Em1roecUhNfWz4THUva1LvJJUP68cbFrWPTV8vnXLl3iSD7vzPHxtQ83Bk7b07oPt4IlCh1de1nPaZMPXU0IX8bzTr6O/cB5NefVKvZqZjbo/Jvzb/n9G1/juAuJDrD3CZ8T5+Ocj6vcx8XV/s7POT9XhJ9r0vOIzsc5H/dYfJyYT3P+zfm3VfzbMWS7pPe+8idYzp2Hcx6ucg9nzpCn9'"</definedName>
    <definedName name="_AMO_SingleValue_15410102_TaskState.9" hidden="1">"'3H2JzP74HXC+HOYYi5daFk9Y2T3G+s7uls0D3Xlchc3sh/FyA7fCXSZi8tcVvdtn+ipazf75Lxb1d7NXGHg/Jvzb9WuHZPvVthlf7LHtkqs3NVZ67D+Jds9Fb1v08Q1841MyurTxbBoXMofj5J4XxZBskUOO6VsFeQpE/9hM9DeU3Go+bv1eI9RPaMeH4ePq2t5gL3dHs0YzHFuRHA3Fnj7uz64pW0k4msR/72Iv30YG+34/85UX4GnsH/s'"</definedName>
    <definedName name="_AMO_SingleValue_205779628_TaskState" hidden="1">"'Partitions:13'"</definedName>
    <definedName name="_AMO_SingleValue_205779628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205779628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205779628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205779628_TaskState.11" hidden="1">"'M5EFkusE9bTsT3gefJzi3MdwDxruf4cysk8ZSFHqm/HeAnppyCy1N6fuW2oxhjtqKEePgnrOdsUlNt5QRA9urqLXvrok49eOMCWKkYkEttuHRFefvySxToc8URzY1y+/e4eC70k4dGle5S1KXcXFG1Z7EwEsJiwjX+qraHY8ocVtd0H86qDVVh1fiVl9jFbJtb40JiCaT/0S7oPhgc+vmwlBqNnmL9KsNLvnU8iPpNN+k9jOhvTe7zNlLkS'"</definedName>
    <definedName name="_AMO_SingleValue_205779628_TaskState.12" hidden="1">"'3vmnVIogcTn23pcf5HdxtXTq9hj1gYVFLsu2yY2pP/kZf8/3q3oSEuo2iR4t+H1cibTiK1p5+eZxWTl+M9n7w/qH7KFr4P7D8='"</definedName>
    <definedName name="_AMO_SingleValue_205779628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205779628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205779628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205779628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205779628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205779628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205779628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205779628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222545728_TaskState" hidden="1">"'Partitions:11'"</definedName>
    <definedName name="_AMO_SingleValue_222545728_TaskState.0" hidden="1">"'SASUNICODE7V1bb+I4FD7PK+1/QF1pH0azpaV37VxEodOOhqEs0I72CVFKd9By6UCY2Wq1/30/H8e5kYQkDUmKLAQk9vG52J+Pj2MneUPv6R+a0JhK9J2GNKcFjWhGU3pLO7RPu7SH/xJypjRA+j1yp/QX5y7JoAf6jU5x/J7e0c/0E72hLvXB42+UmeJogpKCtgPqCT59SHhCnqC6g9QhaHcs2YLyEDIPWK6SLfhNTC5VfHfpgi7xqyQtc'"</definedName>
    <definedName name="_AMO_SingleValue_222545728_TaskState.1" hidden="1">"'FxnTgPwGIHvkF6j3K3HniPQ7YPnnsVdUNWg2RiWLEErdJ3iV1g2B/cxU7RwLnQdgf8n5D5B8gxyh8xVSDtCHQxRFwNofkdn+D2kCmSd4WzHqplbtn5kWV4DlzEfDSBPaumtNQNnBs56sLzOx32TzyKEs5vLgG37xjbJ+hT2NjlPnA9wvuAzJWGBkoapn2i3KdOVI8qbo9yPTCS1WdJ3lrNEWhYyDStdtJnBR9nKnXLpLGQ+cp/4niF23BL3'"</definedName>
    <definedName name="_AMO_SingleValue_222545728_TaskState.10" hidden="1">"'d7/0a29h+6OF9eA2CX8mk2jjGT+NaOCKSxU6PlOfbboz+ckWiPrOq12cOZFtkHM+3CX5zLmFWX/qLQPx3621ixoa09icMcg3hXlHh2QWeeOe5Dp7Oa1qXPGJOoPap2zxe0f/Aw=='"</definedName>
    <definedName name="_AMO_SingleValue_222545728_TaskState.2" hidden="1">"'c5BZyUHmQQ4yD3OQeZSDzOMcZJ7kIPM0B5lnufiEvYykilF5QF+RJiKerLz8V5RcgouQem9GR5uW+g3xhfhmba2Sm09dPyGvZ/7mKXtT1pcjRZyKusVx2yPHzAY0ixedqtLOqNTLUcb8n5Hm5mOn73COtHKXP+55g3fWYM8MJLV3FiBoDC4hdJ3gK2jL9Iqj+j7XdQmlRqzL1JorlEBRpl/pF8yN6vS7eVTFkV/099qXUkqREWo8Gd6o9i3'"</definedName>
    <definedName name="_AMO_SingleValue_222545728_TaskState.3" hidden="1">"'9Sw3knGPe08DZr+gzS9AYXMo+/i9UEydO4umz6n9f+dKV8JHtFV3jYE4lbjuvN4zOueTL2TkXerlWuFtkW+zY3xpLKltjycHWWHK4NZYcbY0lx1tjycnWWHK6NZacvQhL3DG7N2Y+x9mMr847I2ZF1WQrhhzvDqzrwh9BWzWjdnFdXc0XhCQZVcqZ5ty6Zhosv8lXx4PkVzl1DDoRRS5MDRocIw95vmIfyznMjOsnuvxrHKvZR4NlGIl1Cd'"</definedName>
    <definedName name="_AMO_SingleValue_222545728_TaskState.4" hidden="1">"'ZASXdKW4TOlpyUbn1qyGvQDeYzzYg2B/NqI+/Ls7m0UDeXwOFz+VwBWXV8LiJbVo5Ro+VIbZ8MpzYKWvj2IX1ozn6MDBEapkU22PyAFmzD93WfjQXh26LzyQ4H4f7yCqXvkabm/lf49jllHuof0ml/JbWK87l1rSdbBDTRe9Nof+HlmvitFhAD4b5AtUKXR+B+xqOUn/SsWv6aW/+5LX8JD1IFpzr1YMU1vlXY/LIwYNd+mrFKh+nk/og4c'"</definedName>
    <definedName name="_AMO_SingleValue_222545728_TaskState.5" hidden="1">"'qPWXZQrtIq6zXlx9xioUs6ruCptdeVdpN6i9dus6YQtVzGooNnz4RJ/D0SUEt6dEOH7H8bMSV1Xf7CuC4szYcMHV0rSK//rVtLz12K/IHpUCqLHQUH0OCyIHkcF0eO4IHqcFESP04LocVYQPdSOgE1rUo41igWtA7tH8RGPtsnLP63E5TfQ8g9EGnJUfrSuFK2O2u5VW5u2S1HWX3cDrriEW+qUU127eqvqIImksHjFa3naa84DfM6R2jQp'"</definedName>
    <definedName name="_AMO_SingleValue_222545728_TaskState.6" hidden="1">"'a/j0ElnRW6N52Gq/FynJENWC1AuU0ZjSmNoMpvY1qjSqUkdVRaNKoyp1VB1oVGlUpY6qQ40qjarUUXWkUaVRlTqqjjWqNKpSR9WJRpVGVeqoOtWo0qhKHVVnGlUaVRu4CrqncaVx5YurdZTrVxHttcto+3pq5g7PDutc3L09fk/FyGNFOuipIHnoIpDxIzfpbVp9Jks+LeJ3J73eIyDut76ia7rhpymJfZydkHHH9gPPHXtqNOb6WwTWUHq'"</definedName>
    <definedName name="_AMO_SingleValue_222545728_TaskState.7" hidden="1">"'jTzJZ6zxhPmNQMlt6a/UP2sV6yedLpHh3lig9GjTk+4rGDi7KnjZ+5/gXPW1k9iS7ZIk1kmVLrvugVnurM9fdx7waB+/5H0LXGYkd/rJfy1q2d9o+kNyBvX6vrV0rNk2yltl0VGnfM6R7tO7R+fVoGYVE78XXtO4eig7yBO05qNO9N8J5h+SCbZERRLw7I25w9sA6Tpif2FN/7+EZ7HGi2xHvzoiX78vEPErcUXmhvZr2ajl7Ne/sRvs37d'"</definedName>
    <definedName name="_AMO_SingleValue_222545728_TaskState.8" hidden="1">"'+S+zdx79w5LLrA0Ud8G9rHaR+Xu4/zu5al/Zz2c2n4uSY/GUP7OO3jiuLj5LqB9m/av+W74qaeDHFOf1LR1tayXdN6GWsocSJ3Z9tGGdfUmy06qLNPrrEs2hi2Oi4lH4/CdF83gsQbOcIkFWXVvOwY54LL1Xglw0DahOnuI/VY55M4RE3uhPJrsf6DFX+ymTbombtTyi5fHM1KVaJreZF4dWGXc2LbTu2E8LHjopKHT4m1H3Ik8RA65kWT9'"</definedName>
    <definedName name="_AMO_SingleValue_222545728_TaskState.9" hidden="1">"'IFmHD9M+XcYQcKSY5eGFdf5PWHQW+fhdWhHR6ueNmptX5N4+03dFWs5ublLzph6x4y/7oAjZesXcGrDe9l5yks4cyZIn5s6SJ8aHNfaPrcCPQ9wbHO4Bc3q03PmZps0nyXh3rS/C+pH025ZS4/82+K+tDDjGRlLBcep4r1BTw4edX6jkTM+t2Mkb+u7WyIofVPIEM+VjIqLoOdPelHSQL8R7VKnKtf+KlokRZvUO6OW7Nlsbd1aLDyoioYZ'"</definedName>
    <definedName name="_AMO_SingleValue_225272241_TaskState" hidden="1">"'Partitions:13'"</definedName>
    <definedName name="_AMO_SingleValue_225272241_TaskState.0" hidden="1">"'SASUNICODE7V3pb+I4FPfnlfZ/QF1pPoxmSy96aC5Reo2G0i4wHe0nRCmdQcs1BNqtVvu/78/PcQ7nDiGBWSsCEuf5XX5+79lxzDv2kf3NRmzISuyJ9dmMGWzAJmzM3rMttsu22Q5+S7gzZj2UP+DumH2juws2Z4/sd3aM84/sA/uV/cLesTbrAsdfqDPG2Qg1OWwL0CMcXVB4wT0OdQ+qfcBuWbQ55AFo7hNdSZvjG5lYqvhss3N2iW9Jy'"</definedName>
    <definedName name="_AMO_SingleValue_225272241_TaskState.1" hidden="1">"'cD5GWHqAccAePvsDerdKfJUALcLnDsWdg5VA2dDSLIALOd1jG8u2QzYhwRxi2vO6wD4P+PuCyhPQLdPWDm1CnTQhy564PyeneD7gO2B1gmutizN3JH0A0vyGrAM6awHeoJLVWtzXM1x1YHkZ3TeNfEYIZjdWHok2w+SSeiTy9uge/y6h2uDriQFAzXnJn+83cYEV45Jb4Z6z7lQahKlJ6KzQFkeNOdWOW+zOZ3lS3dMtfOgOaU+8ZSj7bgp'"</definedName>
    <definedName name="_AMO_SingleValue_225272241_TaskState.10" hidden="1">"'KBsR3EMszp17TXF/sRWK75assOfR+Go8Tcdcf1legid3lOtY2SDPsVaBX+wWngVm1U/Y/8TQoWNO38vTka1gY80KI99Z252fZkdD1XuWGklqx8G0y7F7pR0BZW6XrO/a9dzxVJa2QvDYI9aSgqdE3IuY+hjqteJRuqCoOkfZhPiOprCgKF63Rtx++/urOg/XoT1u9ea/cbV9Q738zDUKdmJz1xQ+YcscGd+jf0hZvwJTEzmlfU/mbs47I5T'"</definedName>
    <definedName name="_AMO_SingleValue_225272241_TaskState.11" hidden="1">"'PTB5Ephs842Bnwvvgs+KofwcI726GM7NFGkvgfzBlbwN2asosNDSl71vqL4Y5whSj2+DZAztbk1puKbMmtkdRW97dCnHaxhkPxGzNgnprw6Mpzt+TWadKnymObFqVl7Zx8B1ppw59q9wlacm4OKNaT2LgtYQ9hGt9VX2OR5O4PS7o/xzUlqrDI3GbP2NVsmxviwmIJpP/Nrug2GBz6+bCUFo2aW/0awsu99TyIOn03qTeM6FdN3vMOT6R/e'"</definedName>
    <definedName name="_AMO_SingleValue_225272241_TaskState.12" hidden="1">"'6adUmeexOfbedx/il3G1dOj2HPVRhUU+y4bJi6k/+Cl/wfebehIS6j6I/i/4XVmJtOInWMn55nFZOX4z2fjD+ofcoWvg/sPw=='"</definedName>
    <definedName name="_AMO_SingleValue_225272241_TaskState.2" hidden="1">"'7hZAc68AmvsF0DwogGalAJqHBdA8KoDmcQE0TwrxCTs5UeVRuce+o4xnPHl5+e+ouQAWTvXBzI6Wp1qOlX1I6FuK4VPKn+bId5JlKrK2M0NRMZ7iakJZpxPLKe40qbwPjBOC5fh4rUe6HlnlW46Mc0bRX+aATXzP8FuiHO2FMEsYt1YuSLNGRF0bStVpkFRBUt/gXOqvjl8DV6oev1NOU6d26hNdW1JnfSO0BZ2QbgqXqDEBbi4Tl8cgKvz'"</definedName>
    <definedName name="_AMO_SingleValue_225272241_TaskState.3" hidden="1">"'OY4Ccwbga5rmhYJr7arucgH+vbv10l8y6pOXc4PuBYKvU5n3qaWJcs4lWJcZS1yhzy2uXb9Ed4TG26XCPx9TRmD3iEtDq6IrDzKkG7/cjfDhsmb2m0VKXvGUJtQbEy9gag5UAUWav2G8Yc56xt+ZZFWd+WfUbX0hBRWT+yWioo4X37B9YUhX6Pcfve0D+QPkE1N+6zv8N5cTpc5Px441rr33hSjhEe5Vi4DnJBMtxJliOMsFymAmWSiZYDj'"</definedName>
    <definedName name="_AMO_SingleValue_225272241_TaskState.4" hidden="1">"'LBsp8Jlr1MsOxmgiUdDufMRBQGt5eM5/EnNJPz4Iqhm+PX/WWSUNcUzfo+HudnlLZBNtCnCNSzZsA+AbZqZg9PxKnIhsWMYteTjWyeVho0OxmklSqVDgFnUEYk9OLMHe1zMW6YUK4TnKMlz1jj8xLMQZb5bQ336uwL+kcjpszBuJq493VpLLfQzSVyjGXxXMHez3Ccx5Ysv4w73E5tK7jFp0s5t/BZ8xwtNIyLfGzzAi3YRDxrL20LdXoSE'"</definedName>
    <definedName name="_AMO_SingleValue_225272241_TaskState.5" hidden="1">"'hfP6uzAHktdUq0FYP21L/yBnCew63nHJvK5Tgu2/pnGKmKcIuY3xiTjRBkZqzy3CEqM6dz8BPHhrOGOH69o9uWtNdq9s0YQfKwzoEhUohz/G8F5de/VUbooeAVqHJNzzHGF666J/2eM/FJmMXr7v0grR9GqvFFeanP0EN9vS11UcT2zZmPz9dwNRN0ofxs1/xWeszTwXV0Dj54sssu2adNcSTfnnNOPel72cEM2sWwcv0QvqwLTGetAiht8'"</definedName>
    <definedName name="_AMO_SingleValue_225272241_TaskState.6" hidden="1">"'qpB5s2zA1n6WI4/gCB5ON67u4jzjkNDymUSy5yCyljNOyTLvOoYhZRZVnHNORyS5HOdymB0fLMlXlMSpoa4rCV9NMiRM8snUozUbzK+4DBeukrTPy6LWJRTPxe6a8LG3JnzsrwkfB2vCR2VN+DhcEz6O1oSP4zXh42RN+JDrK1bNSTlRFAtaPeGO4gOKtunrv3jy8i/g8g9kGiIqT5mcjfZGbfe6Bxu27ZjZCH7quh0wfxouqZNONfKZrdR'"</definedName>
    <definedName name="_AMO_SingleValue_225272241_TaskState.7" hidden="1">"'BGkph+YoqedZPmns4TlHaMCFrODqppOhEcB62Xka1lHQWdQuq56ijbUrb1GpsaldblbaqzK1qT1uVtqrMrWpfW5W2qsyt6kBblbaqzK2qoq1KW1XmVnWorUpbVeZWdaStSltV5lZ1rK1KW1XmVnWirUpb1QpmQXe0XWm78rWrKMjop4j2s8t463pq5nrtFvG8vmt7/PYYKeKJdNAeK0Xwwi3juTDqTebd4aaYNQJ+uyEUYxt+OyTo1QrOt5'"</definedName>
    <definedName name="_AMO_SingleValue_225272241_TaskState.8" hidden="1">"'X8o57thZaNfDU2JJ0ZgVrJLvaloxXlh4uJgOlk6UTyH7SGNuidHJuPOuvTm5NDBxbv+v8heWF3zRJxJOqWXO/LC4/pLHH3JZXLGxa9K4bYuYHvD5LtOm7nG6Pp1+9/wZXcn4Tj4+t/HxScQbtrrG4Vtxfa+/5ROaVNrjqbF76M53z8Xc5z7dW0VyvYq6mZmPZv2r+l92/8PZ9TSMTf5ebvqmv/pv1bsf5NHftr/6b92zKzsTX0wBq7Yvztx'"</definedName>
    <definedName name="_AMO_SingleValue_225272241_TaskState.9" hidden="1">"'kudwWkPt7SHU7EEv0nfR/0J4+/Ni3kfIbn9TmhwX97cHtdGX7uBJ2sx8T5xS/c43eMKzynUudr4WYXu3f7jhTb7hE9dR1Tdv9egf3uf0+lxgx43FPu0Xe4Kc8r+ZOv2XD3f59mb8NQyWWRztm2c2KbuJWdbfbw45o1N6WNSGO9RUSRZ9AimlCzbumbiv5EGjh12Lhz+bjN2YCsn1OMm+Dj++xya+ebl9+Lm3snkU33apkpZViTyb/0ajZHm'"</definedName>
    <definedName name="_AMO_SingleValue_242095788_TaskState" hidden="1">"'Partitions:11'"</definedName>
    <definedName name="_AMO_SingleValue_242095788_TaskState.0" hidden="1">"'SASUNICODE7V3rb+JGEJ/Plfo/oFS6D6dryIskqPcQgTxOxxEKJKd+igghPVQeKZhco6r/e3876/UTG9sY25FWKMRez85vZnd2ZrzrNe/pE/1DExpTiZ5pSHNa0IhmNKUPtEP7tEt7+F/ClSkNUP6Aq1P6k68uyaBH+pVOcfyJPtLP9BO9px71weMv1JniaIKagrYL6gk+fSC84JqgugfqELQ7FragPALmIeMqbMFvYnKp4W+XzukS3wppg'"</definedName>
    <definedName name="_AMO_SingleValue_242095788_TaskState.1" hidden="1">"'eMGcxqAxwh8h/QO9W49+lRAtw+eexZ3QVWHZGNosgStkHWKb6HZHNzHTNHGuZB1BP5fcPUFyDPgDpmrQKugDYZoiwEkv6cqvo/oAFhVnO1YLXPL2o8szevgMuajAfCklN5WM3Bm4OwOmjf4uG/yWYRwdnMZsG5/s06yPYW+Lb4mzgc4X/CZQligpmHKJ/ptynTliHhz1PuRCVKHkZ4ZZ4myLDANq1z0mcFH2eJOuXYWmE88Jp4ztB034n4O'"</definedName>
    <definedName name="_AMO_SingleValue_242095788_TaskState.10" hidden="1">"'N2V2cea0ZoOc8xM9ku//W5gtp94XH/+3a3bRQmMam3dv8pd4vD4+mUbeHDS5zF5OfokPVkTsoP4pW/w+0v8='"</definedName>
    <definedName name="_AMO_SingleValue_242095788_TaskState.2" hidden="1">"'mAc5YB7mgHmUA2YlB8zjHDBPcsA8zQGzmotP2MsIVUTlAX1Hmch4svLy31FzCS4C9cHMjjZHLUfKPhR1m2P4E+dPBvKdeJmKqu3MULwcZf73FWVuPnb5Dl+RWu7yx51DejNIO0uU1N6MUNAYXEPIOsGfoC3TW87w+tzDJdQasSxTK28sgaJMb+gX5MkN+s08quFoVSbwbiWlRJHZSjwMb4bzgf6lJq6cIQdu4uwNRsUSNAbXso//C5XEaSf'"</definedName>
    <definedName name="_AMO_SingleValue_242095788_TaskState.3" hidden="1">"'x5PGPxbcr6Ur4yP6KLnEpAmI1Y7zTjPFOMsY7zhivkjHeUcZ4hxnjHWSMt58x3rbRnPfG6WG5Y6839p3hbMYzLs7Ip6hajDXkuDWw7vU/g7ZmRl8xV6Livpw7EdFBZg9z6z44GL/FMx5B+DUuHYNORIOFKUGTY92Q8w77WOYiM85UouNf41hlEU3GMBLLEiyBQneiLUKzHielW546rjXpBnlJK6LOwbw6uPZtYy5ttM0l7HBTPlewrAY+55'"</definedName>
    <definedName name="_AMO_SingleValue_242095788_TaskState.4" hidden="1">"'E1K8do0XKkvk9mp7YVtPHXB/rQzGKMDC00TIpsbPMCPdiBh+ptbAtNnl2Nyic7Owj3l1eo/YAylcNf4a/PJfNQ/5BO/yvUGs7n1p1ithbQwuhNo/+Fl2vhu1ZAGwj3BaoXehyB+xlHqVXoWfX8Nff+pj1/CQ9SA6cG7t57oOvhrPnKbMBu/TRzlS7TyTWvOLhR2y7KTIui7vC1uOtGqpZzNkaV+VdTROkter/Dkk5Yc5WDCpq9FVzir2tFq'"</definedName>
    <definedName name="_AMO_SingleValue_242095788_TaskState.5" hidden="1">"'eFd3Qpf0xozJzU/9mjN74gzocOFqyTprN261ZH8pdgviBwHBZHjsCByHBVEjkpB5DguiBwnBZHjtCByVAsih1rl2bYk5VhRLGgNxx3FRxxtk9d/8eXlN5Dyd2QaMio/WTNF/qjtXn2xaXsUZR1lN2DGJVxTJ05t7SqMaoMkSGH5ilfztNeOBvicobRlUtbxuUukxd0aycNW7byWksyi2kA9Rx1tU9qmtmNT+9qqtFWlblUH2qq0VaVuVYfa'"</definedName>
    <definedName name="_AMO_SingleValue_242095788_TaskState.6" hidden="1">"'qrRVpW5VR9qqtFWlblUVbVXaqlK3qmNtVdqqUreqE21V2qpSt6pTbVXaqlK3qqq2Km1VW5gF3dN2pe1qpV2to1y/imivXUZ7rqduPuHZZZmL+2zPqp3OeaxIB+30zkMWYRk/ckPvkH+ffT49smp3pH5GwLmrYHWsscf+pvGmTmNus0Vgq6QXcZJhrfN++cSdZLrcrZU/6MnVSz5fosT7NImSo0lD3ks0dnBR+nTwPcd/MbpG5uixa5ZYIlm'"</definedName>
    <definedName name="_AMO_SingleValue_242095788_TaskState.7" hidden="1">"'35Nr7JP2Us8Q9lrxSXtO6p6y7uCZoz0Cd7tPTzj1UC9ZF+ph4z07f4OyRZZwwP/HU7YOH5yPJp8Kze3baT23bg02TzCa3nUNLXyYyLbHn6lx7Ne3VcvZq3vxH+zft35L7N7G75gwaiT2XYk+p9m/av+Xr37x33Nq/af+2iX+7gm43/LZGsaewqz2c9nC5ezjvzFF0Hxe8/3wIWWckdpvLOSbZyvauz2C/8ZpHt8peevQZf019h6bHdwHGt3'"</definedName>
    <definedName name="_AMO_SingleValue_242095788_TaskState.8" hidden="1">"'+uXmcxOovJd8VNvRnijP6goq2tZbum9RrWUOJFNmffRolt6m3lXbTZF1c8ixbH/LEpeUwKk31dFIkXPcKQXsequZz7C8vsshrXUXPLePp5x+xr1bLs0Wh179f5HsBA2YTpHiJJ7nyfihgPO6H82myFA1+Lb2ck3ZnPGJVdETWalqpGz4oF8drCruf0UHZpN4SPneGWPHxKLP2Qc8LHUCuIhnTB928GymYsdxyE8pq2sfNXfxyM2orXJH5vo'"</definedName>
    <definedName name="_AMO_SingleValue_242095788_TaskState.9" hidden="1">"'uHKhp3c3DVnTL1jZsj3sA+lwzdw6iC22NeUD3demaB8bsogI17wnYcdEU8cdW9x1f9Wo7nZyq2EvB9MnXugezJ1lS3zxN9tHhcLM8OU2W3w3YP4dY4XB48G/26I867Jzlq9Pe5u/aDybVmDeNNnVFsIeiOo1zKaGAOiRxpU43b3W4ik6JD6ZZYleylbWrcUC48lrbMT9+ha1dNC6yfLsoN7I/z9WKJ3Z/xmqAE57xGUXXylPmtzb/KTbR/1'"</definedName>
    <definedName name="_AMO_SingleValue_247862661_TaskState" hidden="1">"'Partitions:13'"</definedName>
    <definedName name="_AMO_SingleValue_247862661_TaskState.0" hidden="1">"'SASUNICODE7V3pb+I4FH+fV9r/AXWl/TCaLb0PzSVKr9G0tAudjvYTopTOoOUaAp2pVvu/78/PMUmcgwRCAqwVERLn+V1+frafHectfaCf1KUOFeiZWjQki9rUpx69ow3apk3awn8BT3rURPojnvboKz8d04ie6A86wvUHek+/0i/0lu6oARx/I08PV13kFLA1QHdxNEDhBc8E1AOotgC7MaEtIPdAc5fpKtoCX9fGUsJvk87oAmdFycL1K'"</definedName>
    <definedName name="_AMO_SingleValue_247862661_TaskState.1" hidden="1">"'WNqAkcbeFv0GvnuNXn2AbcNnFsT7AKqDM46kGQMWMFrD2ch2RDYOwxxi3vBaxv4P+HpCyj3QbfFWAW1feigBV00wfkDHeO8RzugdYy7jYlm7ln69kTyMrB0+KoJepJLXWsj3I1wV4fkp3zdsPFYEZi9WJos23eWSepTyFvhZ+K+iXuL7xQFCzlHNn+i3HoMV4xJb4h8PzKhVGVKz0xnjLQsaI4m6aLMRnyVLd0e586CpqwXokZ0aZAJRYda'"</definedName>
    <definedName name="_AMO_SingleValue_247862661_TaskState.10" hidden="1">"'eJ/mPZN5zXBKybzQNcnvRLZdO+ycu8YPq7EDWzGhHpfDxxVdbWB4vjK3OiOkdRnuMQQ+fJciYWkbkfhumf+mz98uxkbr9sq94hw8ef1jfTIuF6PdReCX+0yngVm3MOebL3U+Rnyen44qBQdrWhjFnszeSEF6NHS9p6mRpHYcTrsYu1Y6vlP1CpLVXSef1xOr1FoEHqePX9DwFJh76Y2fInua8Sidsz8eIa3PfE+nMGb/fzUZowTtKa/rPFq'"</definedName>
    <definedName name="_AMO_SingleValue_247862661_TaskState.11" hidden="1">"'HTk/f33OKq+0bruWnnnGDG5s3p/QJG/ZY4gH1Q8n6BZiq6I04z1Sr737SRfrQ5kH2kcLHaE4fas+V9x5P/XvgDe3SqMyI+9GW+Q5wA1tWqZkBn2+5nlh2jE/GF8PHWU77rrRb08aXjifRS9yr/Thl4m4H5Lh2zLW04tOS4O/ZzlPi34AGKZWmSL3DIb/56+ha5y5JKcbFOa30FAaRS9pCtNYXVddEKxK3poV9AUAvqSt4ImHvp1Riq/aXmI'"</definedName>
    <definedName name="_AMO_SingleValue_247862661_TaskState.12" hidden="1">"'SokvpW+5jbBIdbLxeWVrJJamFQOQiZBxOvMZvOq1xz+rxHY5PcvVlV566pwbI82PgcG4/zjflN3Lk9hTOytTin3J/XsvWmvnaZ/Fv2m9BQh9QXDXucW29nZ5NIHxHOzrOOyc/xTsB4PKx8ihN87+k/'"</definedName>
    <definedName name="_AMO_SingleValue_247862661_TaskState.2" hidden="1">"'Bxhe6DATqgOu+88Z1hEvxe0caO7kQHM3B5p7OdDcz4HmQQ4086idRznQPM7FJ2xlRFX0Ppr0DWmiZ5dVa/YNOcfAIqg+2r3ARVP9jn6U+OUj8wue1e1zPhwo+fOUPH3axVg9awV9y/3TAY8NRuApWS9c5Xb3vnWMJ7jr84jKjeUET6qc3gLGPsMKfCLXE993J+kbrtHUkHu2anxTxXmI/wKPP14Ys4LxauWcNWtNyetA6ToNkypM6htcK/1'"</definedName>
    <definedName name="_AMO_SingleValue_247862661_TaskState.3" hidden="1">"'d4d/Cna7Hb9xfv+JyajFdR1J3fiuyBN2QXgoX3Gt8YJmEPBZTEU+eQuQMx1Wxry0N0yhQ28UE/Pt1G6S7ZNalLOcG50eGLXGZt9i7yjH7KlqVjBNcI80rr5O+wU+kx9jkwxtr0CMNTjRBQuuRAwEz4hyi3nfxE7BFesWRgAb7rQJytZmX3iS+UABEkX6n3+gnnr6xr0q4Choxvg6ElFTkqDYZDX0k/I7+gSWVoN8z/L8D5Hek90H9jef630'"</definedName>
    <definedName name="_AMO_SingleValue_247862661_TaskState.4" hidden="1">"'hO3D43GT/+vsyrQLgCDlle8TkOx1TgstN7FvExF2LIcrw2khytjSSHayPJwdpIsr82kuytjSS7ayPJztpIsr02kqyuHO4ZklWQwturjjdC6POs1qNnzLU644BgmRTUNY9+WgE91HWUtsJ22OIRS3MyG/gRsCV7tPnMnMroieBFjgu8o9fV00qFZ2rDtFLi1A7gLB5BS724Yw3OtYwz9bnehY/pk0c44vMSzkGa8ZAynl3RZ9SPSkyZw3FV8'"</definedName>
    <definedName name="_AMO_SingleValue_247862661_TaskState.5" hidden="1">"'ezL3FhuoZsL+Ld58VzC3k9xnMWWLLsITbSdOlZwi1+DYzTSZ40ytNAoLrKxzXOUYBVt6t3ctiDazPh4FmcHTuztgnONARusfekPVFzZyeePZak1LjXY+ieObcm4loyH91jGvhZJ1XmuMZSMAXr5CePDncPbfvzO0fo3k+jo/STiJGJjbW6JChwT+spwft37dTRbK3gJagKTO0Z1ifuGjX8dW34ls4z2/V+kVVFXXd5pXmp19BDfbytdlHA/'"</definedName>
    <definedName name="_AMO_SingleValue_247862661_TaskState.6" hidden="1">"'nMyjZeu5K2h1p/nbafMl0X2WCs6lJfDoyVp2VTZ3PE5rZNznDKKelT3csE3M245foJaVgOmU6pDiBr8SZF4tG3C0n+bII7wFj6YbV3dx5sQVtJrDTjZvrnK52ymV5l/T2eGeRQnXgtMuS67GuQJmKwBL8tW1cXLoa2yjV9Z2GJNayfA0mT0Ud0KGc0/KrKsspq1dzJ+L7SXhY2dJ+NhdEj72loSP/SXh42BJ+DhcEj6OloSP4yXhQ63BXDQ'"</definedName>
    <definedName name="_AMO_SingleValue_247862661_TaskState.7" hidden="1">"'nxUStWNiaO28r3ubWdvb8L75++Wdw+Sd6GrJVHpCKRvtbbe86OQf2zhXZCF+lsxkSP42W1E1HrH2KXuOjdDALpaj+ii552iuTmjhOkFqxIcs46jNJUZ/CedT6St1SZrOoW1A9Qx5jU8amFmNT28aqjFWlblU7xqqMVaVuVbvGqoxVpW5Ve8aqjFWlblX7xqqMVaVuVQfGqoxVpW5Vh8aqjFWlblVHxqqMVaVuVcfGqoxVLSAKumXsythVoF'"</definedName>
    <definedName name="_AMO_SingleValue_247862661_TaskState.8" hidden="1">"'1Ng5w+i+jMXcZb11O212vXmOflXdsTtN9aHjPSYfvN5cGLsIwfuVGvkn+3v3zWCATt3ZOPbQTtomRWK7jfVgpu9RwvNG/LV6YO68wK1Up6bd9stKb54XxawNlkqU/lP2wNbdg7OQ4fV9TiNyc7Liz+9f8d9sLenAXmSOYteN7VlR7TneKtSzqXNzR9FyW504/YTyrdddzuN0ZnX7//GXdqPyuBT6z/fdRwhu3GtLhV3H5o//tHxRltctG9e'"</definedName>
    <definedName name="_AMO_SingleValue_247862661_TaskState.9" hidden="1">"'enLRJ9PvMt5Zrya8Wo5ezW9J2b8m/Fvs/s38Z7PCSQ6w9VH/K6MjzM+LncfFzTuNn7O+Lk0/FyF9+QwPs74uGXxcTLGafyb8W/zzDqVUQPLdEniLe4L04szHm5uD6djCd8xpIX8fRL7g8j4tpTcefc9vC6vbo27Q127gSerkdw3oWZqnKlxufcp9Dmp+L2Kda/d2c+2q11hTugvWrZ59Wzns1dh1jJZJMxdtnF8ur6XnGP18fy33yfP7ouj'"</definedName>
    <definedName name="_AMO_SingleValue_30194841_TaskState" hidden="1">"'Partitions:11'"</definedName>
    <definedName name="_AMO_SingleValue_30194841_TaskState.0" hidden="1">"'SASUNICODE7V1bb+I4FD7PK+1/QF1pHkaz0HuLdi6i0MtoGMoC7WifKkrpDlpuC6Gz1Wr/+34+jnODhCSkSYosBCT28bnYn4+P7Vze0yf6h0Y0pAI9UZ9mNKcBTWhMH2iH9qhIu/gvIGdMPaQ/IHdMf3Luggx6pF/pFMef6CP9TD/Re+pQFzz+QpkxjkYoKWjboB7h04WEZ+QJqntI7YN2x5ItKA8h84DlKtmC38jkUsG3SOd0iV8laY7jG'"</definedName>
    <definedName name="_AMO_SingleValue_30194841_TaskState.1" hidden="1">"'nPqgccAfPv0DuVuPfYcgW4PPHct7oKqCs2GsGQBWqHrGL/Cshm4D5miiXOh6wD8vyD3GZInkNtnrkLaEeqgj7roQfN7KuP3kPYhq4yzHatmbtn6gWV5FVyGfNSDPKmlt9YMnBk4u4PlNT7umnzmAZzdXHps299sk6xPYW+D88R5D+dzPlMS5ihpmPqJdhszXSmkvBnK/UhFUoslPbGcBdLSkGlY6aLNDD5KV+6YS6chc8p94ilF7Lgl7mUg'"</definedName>
    <definedName name="_AMO_SingleValue_30194841_TaskState.10" hidden="1">"'cyLaIOe8rkPy+XFzs+7UewqivzOpiBoa0tCc28s3QHk9fTyLvDFMfJ29nJY13l8RQfq1T8ni95H+Bw=='"</definedName>
    <definedName name="_AMO_SingleValue_30194841_TaskState.2" hidden="1">"'cz8DmQcZyDzMQOZRBjKPM5B5koHM0wxkljPxCbspSRWjco++I01EPGl5+e8ouQAXIfXBjI42l1oKFX0o6iaP4VOOnwzEO9EiFVXaGaF4Ocr47yvS3Hzs9B3OkVYW+eOOIb0RpB0lSmpvRChoDC4hdB3hK2hL9JYjvC63cAGlBqzL2IobC6Ao0Rv6BXFyjX4zjyo4WhUJvFtJKaXIaCWaDG+E84H+pTpyzhAD13H2Br1iARqDS9nH/wVq4sR'"</definedName>
    <definedName name="_AMO_SingleValue_30194841_TaskState.3" hidden="1">"'JNH2W++LblXQFfGR7hdfYn1OB287bM8JzLoSwpbw1lpxujSUnW2PJ8dZYcrQ1lhxujSUHW2PJ/tZYsrc1lrxeO5wrX6/BCnfM7o2Zz3A24ZVaZ8SsqBpsRZ/j3Z61RvgZtBUzahdrrGq+INdcRVQpZx0za/3MX36DV0r95Fc4dQg6EUXOTQ3qHCP3eb5iH8s5zITrJ7z8axyr2UedZRixdfHXQEl3SpsHzpaclG59qsir0w3mM42QNvvzai'"</definedName>
    <definedName name="_AMO_SingleValue_30194841_TaskState.4" hidden="1">"'Hv28ZcmqibS+BwUz5XQFYNn/PQlpUi1GgpVNvHw6mNgia+XUjvm7MfI0WEBmmRDjYv0IIt+L7OxlgQvi08n/RwEOwvr1D6AWlq7n+Fb5dTZoH+IZn2V1IrOJ9ZK0zpIqCB3ptE+wsv18BvJYcYCPYFqhU6PAJ3Ux6lVklPq+WvufU3bflLeJAKONXoDlZc41uBza8LA3btJxmrtJlO7pVHkRu27sKs0CrqFudF3W9WpZyruCpteRdWpN6i9'"</definedName>
    <definedName name="_AMO_SingleValue_30194841_TaskState.5" hidden="1">"'Vus6YgtVzGooNldwSX6fniYEt5d8eC98CFzUuvqj9a6sDgTNly4UuKu9q/bVc1ei72c6LGfEz0OcqLHYU70OMqJHsc50eMkJ3qc5kSPck70ULvDL61JKdIo5rf36x7FBzzaxi//vBSX30DL3xFpyFF5aq0ULY/a7l1bm7ZDYfZfiz4rLsGWOuVU1u7eqjqIIykoXvFanvSecw+fM6Q2TMoqPnexrLhbo3nQbr8XKfEQ1YTUc5TRmNKYehlM'"</definedName>
    <definedName name="_AMO_SingleValue_30194841_TaskState.6" hidden="1">"'7WlUaVQljqp9jSqNqsRRdaBRpVGVOKoONao0qhJH1ZFGlUZV4qg61qjSqEocVScaVRpViaPqVKNKoypxVJU1qjSqXmAVdFfjSuNqJa7WUa7fRbT3LsNd11M1r/Bss875vbZn1RMSstiR9ntCRBa6CGT8yEx6i5afz5FNi6y6q1pfI+C8q2D1WGP3/U3HmyoNuc7mvrWS3IgTT9Y675fNuBPPlru1+vtduXrJ5wukeK8mUXrUqc/3Eg0dXJQ'"</definedName>
    <definedName name="_AMO_SingleValue_30194841_TaskState.7" hidden="1">"'9LfzO8C9618DsPXbJAmskyxZc9z5JP+VMcfclr5bXtO4q6zbyBO0ZqJO9etp5D9WcbZE+Jtq10zc4e2QdR8xPXHX74OH5SPKq8PSunV6mtvFg08TD5EvH0NKXiUhL3HN1rr2a9moZezVv/KP9m/Zv8f2buLvmDBad4+gzvnXt47SPy9zHrZrtaj+n/VwSfq7B985rH6d9XF58nFxZ1P5N+7dN/NsVbLvhp1mLe6fb2sNpD5e5h/OukIf3cf'"</definedName>
    <definedName name="_AMO_SingleValue_30194841_TaskState.8" hidden="1">"'7P2ehD1wmJp2rItXRZy/bd7f5+I0+9O/0dN/VkiDP6g/K2t5buntZr2EOJNi93tm0Yn67ectBGnX1x+fFw/nvZJ8f3xUG6r/Oe0bxmkKS87JqXHD7ev1yVvaqBtBHTPYTqsc4ncYia3Ank12T9e0v+5GXa4M68OqXk8sXhrFQlOpYXiVYXdjkntu3UdgAfOyYoePgUWPs+j6KPgSNTOEkXPCIaSJuw3lEklNbUjT3iL3vQsLV4TeINJzVX/'"</definedName>
    <definedName name="_AMO_SingleValue_30194841_TaskState.9" hidden="1">"'ODk5i45YeodM6a4Bz6UDd/AqQWvZOep3u/MGSF9ZuogfaV/rGb70mP826Vvkb/8RJyZWc+N2NwfTLs7oJya9sramfJvk/vG3Jx9yJmPf8wl3gnz7OBR47fVOGNNe0bjbXV3C/ilvxQixHMiw+LB73mSXnTU0Q9Em9SowjW/jBJJ0SL1PqAFeypbW7cWcw+a1mPF3cdWtbWwe2rh2789gp+vJNp3wk8W6rliTIWMrxxVF6Cd5CdrP+y7jIo4'"</definedName>
    <definedName name="_AMO_SingleValue_37461558_TaskState" hidden="1">"'Partitions:11'"</definedName>
    <definedName name="_AMO_SingleValue_37461558_TaskState.0" hidden="1">"'SASUNICODE7V1bb9pIFD7PK+1/QFmpD1U3JITctL2IQJpUpYQFkmqfECVki5ZLCqZttNr/vt+c8fgGNrYxtoNGCLBnzpzLzOczZy62X9M7+kljGlGBvtOAZjSnIU1pQm9ojw5pnw7wX0DOhPpIv0fuhP7m3AUZ9EC/0xmO39Fb+pV+odfUoR54/IMyExyNUVLQtkE9xqcHCU/IE1RfIHUA2j1LtqAsQ+YRy1WyBb+xyaWC7z5d0hV+laQ5j'"</definedName>
    <definedName name="_AMO_SingleValue_37461558_TaskState.1" hidden="1">"'mvMqQ8eQ/Ad0CuUu/PYcwy6Q/A8sLgLqio0G8GSBWiFrhP8Cstm4D5iiibOha5D8P+I3CdInkLugLkKaceogwHqog/Nv9A5fstUgqxznO1ZNXPH1g8ty6vgMuKjPuRJLb21ZuDMwFkXltf4uGfymQdwdnPps23f2CZZn8LeBueJ8z7O53ymJMxR0jD1E+02YbpiSHkzlPuRiqQWS/rOchZIS0OmYaWLNjP4KF25Ey6dhsxHvia+p4gdt8TD'"</definedName>
    <definedName name="_AMO_SingleValue_37461558_TaskState.10" hidden="1">"'U36+UN8VaSpsfOLYugDtJD9Z/2HfYrWPMyeqDXKO7joknyI3N2tPvTcg+tuy9lFDIxqZI3z57i+vv49nkTeSia+zl9OyxqUVcaRf+xQtfm/pfw=='"</definedName>
    <definedName name="_AMO_SingleValue_37461558_TaskState.2" hidden="1">"'DGSWMpB5lIHMcgYyjzOQeZKBzNMMZJ5lIPM8E59wkJJU0Sv36SvSRMSTlpf/ipILcBFS783oaNtSvyG+EN+0rVVys6nrJ+R1zd8sZW/L+mKoiFNRNzlue+SY2YBm0aJTVdoZlXo5ypj/E9LcfOz0Pc6RVu7zxz1u8I4a7JGBpPaOAgSNwSWErmN8BW2RXnJU3+O6LqDUkHWZWGOFAiiK9IJ+w9ioRn+YRxUcrYr+Xq2klFJkhBpNhjeqfUP'"</definedName>
    <definedName name="_AMO_SingleValue_37461558_TaskState.3" hidden="1">"'/Uh05Fxj31HH2AtfMAjQGl7KP/wvUxImTaPos+9+XK+kK+Mj2Cq+xP6cCt53XG4bnXAhhy/nOWHK2M5ac7owlJztjyfHOWFLeGUuOdsaS0s5YcrgzljxfO5yznc/BCnfM7o2ZL3A25dl5Z8SsqBpsxYDj3b41L/wBtBUzahfz6mq8ICTJqFKONGfWnKm//AbPjvvJr3DqCHQiipybGtQ5Rh7weMU+lmOYKddPePk3OFajjzrLMGLr4q+Bku'"</definedName>
    <definedName name="_AMO_SingleValue_37461558_TaskState.4" hidden="1">"'6UNg8cLTkp3fpUkVenW4xnGiFt9ufVQt7njbk0UTdXwOGmfK6BrBo+l6EtK0ao0WKoto+HUxsFTXx7kD4wRz9GiggN0iIdbL5HC7bg+zobY0H4tvB80sNBsL+8Rul7pKmx/zW+PU6ZBfqHZNpfSa3gfGbN9aSLgAau3iTaX3i5Bn4rOcRAsC9QrdDhHriXci+1SnpaLX/Drb9py1/Bg1TAqUZdWHGDbwU2Py8M2LWfZKzSZjq5PyKK3LB1F'"</definedName>
    <definedName name="_AMO_SingleValue_37461558_TaskState.5" hidden="1">"'2aGVlG3OC/qHgNVyjmLq9KWV95F6h1av8WajtlyFYMKmoMVXKLvgQhTwrsTInj/w4g5qXn1B2teWJwJG967UuLO/K9bSc9ei8Oc6FHKiR5HOdGjnBM9jnOix0lO9DjNiR5nOdHjPCd6qB0B29akGKkX81sHdvfiQ+5t45d/WorLb6Hln4g0ZK/8aM0ULffa7lVbm7ZDYdZf931mXIItdcqprF29VXUQR1JQvOK1POk15z4+F0htmJRVfLqx'"</definedName>
    <definedName name="_AMO_SingleValue_37461558_TaskState.6" hidden="1">"'rOiu0Txotd+LlHiIakLqJcpoTGlMbQdThxpVGlWJo6qkUaVRlTiqjjSqNKoSR1VZo0qjKnFUHWtUaVQljqoTjSqNqsRRdapRpVGVOKrONKo0qhJH1blGlUbVFmZBDzSuNK5W4mod5fpVRHvtMty+nqq5w7PNOud3b8+qp2JksSLt91SQLHQRyPiRmfQWLT+TJZsWWXUnvd4j4LyrYHVfY1/7m/Y3VRpxnc19ayW5HieerHXeL5t+J54t3bX'"</definedName>
    <definedName name="_AMO_SingleValue_37461558_TaskState.7" hidden="1">"'6++1cveLzBVK8u0mUHnUa8L1EIwcXZU8LvzP8i6traF49dskCayTLFlz3Pkk/5UxxX0teLW9o3S7rNvIE7QWok9097byHas62SB8Tbe/0Lc4eWMcx8xO7bu89PB9I7gpPb+/0MrWNB5smHia3HUNLXyYiLXHP1aX2atqrZezVvPGP9m/av8X3b+LumgtYdImjD/jWtY/TPi5zH7dqtKv9nPZzSfi5Bt87r32c9nF58XFyZlH7N+3fNvFv17'"</definedName>
    <definedName name="_AMO_SingleValue_37461558_TaskState.8" hidden="1">"'Dtlp9gLu6dbmsPpz1c5h7OO0Me3sf5P2djAF2nJJ6qIefSZS3bd7f7+408Xd3pr7ipJ0Nc0F+Ut7W1dNe0nsMaSrRxubNtw/h09WaLNurso8uPh/Pfyz45vi8O0n2d94zmNYMk5WXVvOjw8f7lquxVDaSNme4+1BXrfBKHqMm9QH5N1r+/5E+20wZdc3dK0eWLw1mpSnQsLxKtLuxyTmzbqe0APnZMUPDwKbD2A+5FHwJ7pnCS3nOPaCBty'"</definedName>
    <definedName name="_AMO_SingleValue_37461558_TaskState.9" hidden="1">"'npHkVBcUzd2j7/sQcPW4g2Jt9rUXPGDk5u75JSp98yY4gvwoWz4DE4teCU7T139zpwx0memDtJX+sdqti8tQc+yo/wdKJafiTMza7qxAf970/YOaB9Nm2UNPfJvk6+PuTkCkaMf/7hLvAvoycGjxm8pcsab9qjG2/LuVvBL3xYqxLMiw2LC75mSXoTUcS2IVqlRhet+GSmSokXqPVAL9la2tm4t5h5EhcGL+0pb1drC8kcL5f4tEvyUJdHC'"</definedName>
    <definedName name="_AMO_SingleValue_390982613_TaskState" hidden="1">"'Partitions:13'"</definedName>
    <definedName name="_AMO_SingleValue_390982613_TaskState.0" hidden="1">"'SASUNICODE7V3pb+I4FPfnlfZ/QF1pPoxmS+9Dc4nSazQt7UKno/2EKKUzaLmGQGer1f7v+/NznMOJQxJCAqwVAYnz/C4/P7/nOOYd+8j+Zn3WYyX2zDpszCzWZUM2YO/ZBttmm2wLvyXcGbA2yh9xd8C+0d0pm7An9js7wvlH9oH9yn5h79gdawHHX6gzwFkfNTlsA9B9HC1QeME9DvUAqh3Abji0OeQeaO4SXUmb4+vbWCr4bLIzdoFvS'"</definedName>
    <definedName name="_AMO_SingleValue_390982613_TaskState.1" hidden="1">"'cnC+SlhagNHF3g77A3q3Svy7ANuGzi3HOwcqgrOepBkCljO6wDfXLIxsPcI4hbXnNcu8H/G3RdQHoJuh7ByavvQQQe6aIPzB3aM7z22A1rHuNpwNHNP0ncdyavA0qOzNugJLlWtTXA1wVUTkp/SecvGY0Vg9mNpk2w/SCahTy5vje7x6zauLbqSFCzUnNj88XYbEFw5Jr0x6v3MhVKdKD0TnSnK8qA5ccp5m03oLF+6A6qdB80R9YnnHG3H'"</definedName>
    <definedName name="_AMO_SingleValue_390982613_TaskState.10" hidden="1">"'6utVadSZoKxPcI8aeP0uRdzSNiLx3RL/7YC/XYyNNu2Ve+U5ePL7x6aTl/NsdxH4xT7TWWBWLcz9z5cmHRP6np+ObAUXa1YY+Z7M/pmC7Gioes9SI0ntWE+7HLtXur5TRgXJ+q5bz++JZWkjAo8b45cUPCXiXnjjp8hIMx6lc/LHE5QNie/ZFKbk/6+cHCVsT3lV59E6dCP9YOQUV9s31MtPfXmDF5u/pvAJG3Yu8YD+IWX9Ckx1RCPuPTn'"</definedName>
    <definedName name="_AMO_SingleValue_390982613_TaskState.11" hidden="1">"'qe+/0UT62eRAxkj5Hc2OoA0/de9wN7oE3tlujlhL3oy3zHeBGtqxCMyP6vqV+YtlzfGJ+UZ9nueO71G5DyS9dT6K2uF/7cdrEOw6IvHZKvbQW0BLn79muU6HPCEc2rclL73DwPUxHHl2r3CVpxbg4Z7WexMBrCVuI1vqi+hofReL2NN0/AKgtdQVPxO39lFXIqoMtJiDqTP6f9ZTGBJdbPxeW0rJJemFYO3CZR47XSKfzOvWcIe3R2GbeaF'"</definedName>
    <definedName name="_AMO_SingleValue_390982613_TaskState.12" hidden="1">"'b2uWvWIlkebHyujcf5H+5NXHk9hZvZWlRT7M9r2XqT/7GZ/P++N6GhHpP/aCj+vVwdZ9NJpGaE6XlWMQU53gnJx3XtU3bwfWD/AQ=='"</definedName>
    <definedName name="_AMO_SingleValue_390982613_TaskState.2" hidden="1">"'T3G7AJo7BdDcLYDmXgE09wugeVAAzcMCaB4VQPO4EJ+wlRNVPiq32XeU8YgnLy//HTWnwMKpPtrR0fxUy7GiDwl9S2P4iOKnCeKdZJGKrO2NUFSMJ7gaUtTpxXKCO3Uq7wDjkGA5Pl7ria77TvmGJ+Ic0+gvY8A6vsf4LVGM9kKYJYxfK+ekWWtGXRdK1alOKp3UNziX+rvCr4UrVY/fKaa5onbqEF1XUm99K7IFvZB+CheoMQRuLhOXxyI'"</definedName>
    <definedName name="_AMO_SingleValue_390982613_TaskState.3" hidden="1">"'q/M6TRk49rpp9bimYJqHaLifgP6jbMN0lsy5pOTf4fiTYCrV5h3qayGtW0apELnWNMr+8bvkG3REeY5MOfz6mZmNuxiWg1eyKw0yoBu/3fXw4bJm9pmypRd6yhFpd4mXg5GAlQJTZK/Ybcs5T9tY+q+AsLKp+EwopqIjIPxkNNVt4z/6BJVWg3zP8vgfkD5QPQf2t7/zfSE68PjcZP8Fx7XUoXAmHaK/4HOsxlajt1FEmPuZSDFmO10aSo7'"</definedName>
    <definedName name="_AMO_SingleValue_390982613_TaskState.4" hidden="1">"'WR5HBtJDlYG0n210aSvbWRZHdtJNlZG0m210aS1ZXDO4u8ClL4o+p4GcKQZv4ffTnX6uQB4TJJqGvKfjohEeo6SlsjO+xQxtJ2nph8AmzFzjafiVMxe8J5EXmBP3tdPa3U6GmWTisVKu0BzqIMWujFO9fgnot5piH1O31On3yGIz4veg6ynA+p4t4V+4L+UYspsx5XHfe+zo3lFrq5gH+bF88l7P0Ux1lsyfKboYm2U9cKbvFp0RyN8FmTH'"</definedName>
    <definedName name="_AMO_SingleValue_390982613_TaskState.5" hidden="1">"'C00iot8bPMcLVjHmHo3ty3wMTM+nsXZgTv3dkG1poAN177wB3Je2a0XnMuS6wAasPXPNLcl5rXEfPiAZBwqM6kqzw2CEnOAfn50fHhr+MePVzRb/9aZHb13Zpz43FiXRqISzQl9I7ig7oM6SjcKXoIax+Sdo7rEdcvGv44jv5RZzPb9X6SVs66qvLO81OroIb7flrqo4HrsPL3L13PXMOrO8reznpdExyw1fFeWwKMnG9ll29xRntbKOeYM'"</definedName>
    <definedName name="_AMO_SingleValue_390982613_TaskState.6" hidden="1">"'o56XPdyQTcw7jl+gl1WA6ZQ1IcUNPhXIvFo24Go/y8xDP4JH042ruzjPxCW0fIad7Lm5rOUdp2RZcN1bjyKLCs45p32SXOa5HGYrBEvyFYhxaqjrEKNXH/YIk1zJ8OQ8PeRXXIZzX0na9RWz1rEVz8X2kvCxsyR87C4JH3tLwsf+kvBxsCR8HC4JH0dLwsfxkvAh1+MtmpNyolFMt9rOP4p3abRNX/8lEJd/AZd/INIQo/KIydno4KjtXyf'"</definedName>
    <definedName name="_AMO_SingleValue_390982613_TaskState.7" hidden="1">"'nwt55Zjb0q3Q2NfOn0ZJ66fC1T9FrfKQO0lCKildUybNemdTGcYLSmg1ZxdFMJUVzBudR6ytVS0lnUbegeoY6xqaMTS3GpraNVRmrytyqdoxVGavK3Kp2jVUZq8rcqvaMVRmrytyq9o1VGavK3KoOjFUZq8rcqg6NVRmrytyqjoxVGavK3KqOjVUZq1rALOiWsStjV6F2NQty9lNE99llvHU9VXu9doN4Xt61PWF7UhXxRFq3J1cRvHDL+F'"</definedName>
    <definedName name="_AMO_SingleValue_390982613_TaskState.8" hidden="1">"'kY9ToL7ohWzBqBsN1zirGNsB11zGoF79tK4aOe64XmHfmqrEc6s7RayW7sS0drlh8uZgRMJ0tzJv+6NbS6d3JcPq5Yh96c7HmwBNf/98gL+2uWiCNRt+R7V1d4TG+Jvy+pXN6w2bsoiZ1++H5S2a7j9r4xmn79/hdcyf2sOD6+/vdRwanbjWlxq7iD0MH3j8opbXLR0bzwZTzm4+9ynhmvZrxawV5NjcSMfzP+Lb1/4+/5nECiM5x9wufK+'"</definedName>
    <definedName name="_AMO_SingleValue_390982613_TaskState.9" hidden="1">"'Djj4wr3cWF5t/Fzxs9l4edqtCeH8XHGxy2LjxNznMa/Gf82z1OnKnpglV0y/hb3hYnijIeb28OpWPQ7hnRQf8j4/iBifltI7r77ru/Lq9vj7tDXbuDJGkzsm9AwPc70uMJjCvWZVPyoYt17d/5P2+WuMCfsT7Zsz9XzfZ69Ck8tk82Eeds2jk9X95JzrT6e/w765PS+OIr3Wd4zmdfUU0rmha6Z+C+9rmeHnXNP/rAaO7CVE+pxOXxc2TMG'"</definedName>
    <definedName name="_AMO_SingleValue_398675413_TaskState" hidden="1">"'Partitions:13'"</definedName>
    <definedName name="_AMO_SingleValue_398675413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398675413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398675413_TaskState.10" hidden="1">"'MNxdIs7de00Jf7EWie+arbDr0/hiPE3bXn9ZnYMnby/Xno2uiDGLReCXu4XngVn3E84/MbT5mPL3/HRULThY88Iodtb2jvfkRyOtrYVrrJq45Ti9lIq/0rUvp5y3z1N3WxF4nGyqouGpMPey37uP9CzJKJ1yzzfFvRHznYZCNUY3Tq7kjz2TavGKW9ixJ/NyY/OWlO1xzc7GvsA2lQyfgamJeM55puIm95MB7k9sHmSUGZ7lOlHoNvjcc5W'"</definedName>
    <definedName name="_AMO_SingleValue_398675413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398675413_TaskState.12" hidden="1">"'fHcMYJLC4pdzu2bN2pf6BL/2+469CQkFG2R/nfvnpfmk0iPb/OzrOOyc/xVkC0HVY/1Rm+d/Qf'"</definedName>
    <definedName name="_AMO_SingleValue_398675413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398675413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398675413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398675413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398675413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398675413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398675413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398675413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416626384_TaskState" hidden="1">"'Partitions:11'"</definedName>
    <definedName name="_AMO_SingleValue_416626384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416626384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416626384_TaskState.10" hidden="1">"'gVuyx7K1dWux8KAqGmbc7c2vvoXtjxbWg+sk/Dlroo5n/ISxgSveVOj4yBF2CdpJfrIGor7Hbh9nTmQb5BzjdUk+R3Jhlp96c0j89+Xto4TGNDZn1uTb/7xeP5lF3ngmuc5eTqsaV3yiyaD6KVv83tD/'"</definedName>
    <definedName name="_AMO_SingleValue_416626384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416626384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416626384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416626384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416626384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416626384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416626384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416626384_TaskState.9" hidden="1">"'ie27dROCB87Jih5+JRY+yH3og+hPVM0Se+4RzSQNmO940gorykbu8df9aBRS/GWxBut6q74wcnNnXPG1HtmTPEF+FA2fAanNrySfU21fueVCdLnpg7SVwbHarYvrUDPM5zZHO5As/pErLlZ1s2NJNyb9ndB/WjaLUvpkX9b3EYW5rhfzjkEx17iXWBPDh51fkuZM+a05xK8te+uiaD0bSFDPCs2Ki6CninrRUkD7UHUS52qXPqraJEUbVLv'"</definedName>
    <definedName name="_AMO_SingleValue_472893794_TaskState" hidden="1">"'Partitions:13'"</definedName>
    <definedName name="_AMO_SingleValue_472893794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472893794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472893794_TaskState.10" hidden="1">"'MNxdIs7de00Jf7EWie+arbDr0/hiPE3bXn9ZnYMnby/Xno2uiDGLReCXu4XngVn3E84/MbT5mPL3/HRULThY88Iodtb2jvfkRyOtrYVrrJq45Ti9lIq/0rUvp5y3z1N3WxF4nGyqouGpMPey37uP9CzJKJ1yzzfFvRHznYZCNUY3Tq7kjz2TavGKW9ixJ/NyY/OWlO1xzc7GvsA2lQyfgamJeM55puIm95MB7k9sHmSUGZ7lOlHoNvjcd5W'"</definedName>
    <definedName name="_AMO_SingleValue_472893794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472893794_TaskState.12" hidden="1">"'fHcMYJLC4pdzu2bN2pf6BL/2+469CQkFG2R/nfvnpfmk0iPb/OzrOOyc/xVkC0HVY/1Rm+d/Qf'"</definedName>
    <definedName name="_AMO_SingleValue_472893794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472893794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472893794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472893794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472893794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472893794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472893794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472893794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539372770_TaskState" hidden="1">"'Partitions:11'"</definedName>
    <definedName name="_AMO_SingleValue_539372770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39372770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39372770_TaskState.10" hidden="1">"'POGnDPVc8aZCx2eOsAvQTvKTLRD2XVa7OHMi2yDnGK9N8llyM7P+1NsDor8zaxc1NKShOc6XbwDzev14Fnnjmfg6ezktalxaEk36tU/R4vee/gc='"</definedName>
    <definedName name="_AMO_SingleValue_539372770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39372770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39372770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39372770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39372770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39372770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39372770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39372770_TaskState.9" hidden="1">"'Y4iobiibuwef9GDhq3FGxJvtam64gcnN3fJCVPvmDHFV+BD2fAFnJrwSnaeuvqdOSOkT00dpK/0j9VsX1qCngc4szncgWbxqThTs67ra0m4N+1vg/rRtFvW0iP/NvgamZmjEDkC8o+9xPuAnh08qvymImfMaY9svK3vbgm/9E0hQzwvMiwu/J4r6UVJDdeDaJcqlbn2F9EiKZqk3gU1Z49la+vWYuZBVTjMuK+3Ze0tbH+0sO7fJsHPWhJt'"</definedName>
    <definedName name="_AMO_SingleValue_572615156_TaskState" hidden="1">"'Partitions:11'"</definedName>
    <definedName name="_AMO_SingleValue_572615156_TaskState.0" hidden="1">"'SASUNICODE7V1bb+I4FD7PK+1/QKw0D6NZKL1XOxdR6GU0DGWBdrRPFaV0By2XLoTOVqv97/v5OM4NEpKQJimyEJDYx+difz4+tnN5T5/oHxrTiAr0RAOa0ZyGNKUJfaAiVahEO/gvIGdCfaTfI3dCf3Luggx6oF/pGMef6CP9TD/Re+pSDzz+QpkJjsYoKWg7oB7j04OEZ+QJqjtIHYC2aMkWlPuQucdylWzBb2xyqeJbojO6wK+SNMdxn'"</definedName>
    <definedName name="_AMO_SingleValue_572615156_TaskState.1" hidden="1">"'Tn1wWMIvgN6h3I3HnsOQFcBzx2Lu6CqQbMRLFmAVug6wa+wbAbuI6Zo4VzoOgT/L8h9huQp5A6Yq5B2gDoYoC760PyOTvC7T7uQdYKzolUzN2z90LK8Bi4jPupDntTSW2sGzgyc3cLyOh/3TD7zAM5uLn227W+2SdansLfJeeK8j/M5nykJc5Q0TP1Eu02YrhxS3gzlfqQiqc2SnljOAmlpyDSsdNFmBh+lK3fCpdOQ+ch94ilF7LglVjKQ'"</definedName>
    <definedName name="_AMO_SingleValue_572615156_TaskState.10" hidden="1">"'0WyQc0bXJfnkuLlZc+oNBdHfllRCDY1oZM7q5bufvD4+nkXe6CW+zl5Oyxrvrogd/dqnbPH7SP8D'"</definedName>
    <definedName name="_AMO_SingleValue_572615156_TaskState.2" hidden="1">"'uZuBzL0MZO5nIPMgA5mHGcg8ykDmcQYyTzLxCTspSRWjcp++I01EPGl5+e8ouQAXIfXejI42l1oOFX0o6haP4Y8cPxmId6JFKqq0M0LxcpTx31ekufnY6UXOkVaW+OOOIb0RpB0lSmpvRChoDC4hdB3jK2jL9JYjvB63cAGlhqzLxIobC6Ao0xv6BXFynX4zj6o4WhUJvFtJKaXIaCWaDG+E84H+pQZyThEDN3D2Br1iARqDS9nH/wVq4sR'"</definedName>
    <definedName name="_AMO_SingleValue_572615156_TaskState.3" hidden="1">"'JNH2W++LblXQFfGR7hdfYn1OB287bM8JzLoSw5WRrLDneGkuOtsaSw62x5GBrLNnfGkv2tsaS3a2xpLI1lrxeO5wrX6/BCnfM7o2ZT3E25ZVaZ8SsqJpsxYDj3b61RvgZtFUzahdrrGq+INdcRVQpZx0za/3MX36TV0r95Fc5dQQ6EUXOTQ0aHCMPeL5iH8s5zJTrJ7z8Kxyr2UeDZRixdfHXQEl3SpsHzpaclG59ashr0DXmM82QNvvzai'"</definedName>
    <definedName name="_AMO_SingleValue_572615156_TaskState.4" hidden="1">"'Pv28ZcWqibC+BwUz6XQFYdn7PQlpUj1Gg5VNvHw6mNgha+PUgfmLMfI0WEBmmRDjbP0YJt+L7uxlgQvi08n/RwEOwvL1H6Hmlq7n+Jb49TZoH+IZn2V1KrOJ9ZK0zpIqCJ3ptE+wsv18RvNYcYCPYFqhW6PAL3Uh6lVklPq+WvuPU3bfkLeJAqONXpFlZc4VuFza8LA3btJxmrdJhO7pVHkRu27sKs0CrqNudF3W9WpZyruCpteRdWpN6g9'"</definedName>
    <definedName name="_AMO_SingleValue_572615156_TaskState.5" hidden="1">"'dus6ZgtVzGooNlZwSX6fniYEt5d8eC98BFzUuvqD9a6sDgTNpy7UuKu9q/bVc1ei0pO9NjNiR57OdFjPyd6HOREj8Oc6HGUEz2Oc6LHSU70ULvDL61JOdIo5rf36x7Fhzzaxi//vBSXX0PL3xFpyFH50VopWh613bu2Nm2Xwuy/lnxWXIItdcqprt29VXUQR1JQvOK1POk95z4+p0htmpQ1fG5jWXG7RvOg3X4vUuIhqgWpZyijMaUx9TKY'"</definedName>
    <definedName name="_AMO_SingleValue_572615156_TaskState.6" hidden="1">"'qmhUaVQljqpdjSqNqsRRtadRpVGVOKr2Nao0qhJH1YFGlUZV4qg61KjSqEocVUcaVRpViaPqWKNKoypxVJ1oVGlUvcAq6I7GlcbVSlyto1y/i2jvXYa7rqdmXuHZYZ3ze23PqickZLEj7feEiCx0Ecj4kZn0Ni0/nyObFll1V7W+RsB5V8Hqscbu+5uONzUacZ3NfWsluREnnqx13i+bcSeeLbdr9fe7cvWCzxdI8V5NovRo0IDvJRo5uCh'"</definedName>
    <definedName name="_AMO_SingleValue_572615156_TaskState.7" hidden="1">"'72vid4V/0rqHZe+ySBdZIli247n2SfsqZ4u5LXi2vaN1V1h3kCdpTUCd79bTzHqo52yJ9TLRrp69x9sA6jpmfuOr23sPzgeRV4eldO71MbePBpomHyZeOoaUvE5GWuOfqTHs17dUy9mre+Ef7N+3f4vs3cXfNKSw6w9FnfBvax2kfl7mPWzXb1X5O+7kk/FyT753XPk77uLz4OLmyqP2b9m+b+LdL2HbNT7MW9053tIfTHi5zD+ddIQ/v4/'"</definedName>
    <definedName name="_AMO_SingleValue_572615156_TaskState.8" hidden="1">"'yfszGArlMST9WQa+mylu272/39Rp56d/o7burJEKf0B+Vtby3dPa3XsIcSbV7ubNswPl295aCDOvvi8uPh/PeyT47vi4N0X+c9o3nNIEl52TUvO3y8f7kae1UDaWOmuw/VY51P4hA1WQzk12L9+0v+5GXa4Na8OqXs8sXhrFQlupYXiVYXdjkntu3UTgAfOyYoePgUWPsBj6IPgSNTOEnnPCIaSJuy3lEklNfUjT3iL3vQsLV4ReINJ3VX/'"</definedName>
    <definedName name="_AMO_SingleValue_572615156_TaskState.9" hidden="1">"'ODk5i45ZeqiGVPcAR/Khm/g1IZXsvNU73fmjJE+M3WQvtI/VrN9acVR9ga5y8/DmZm13IzJ+960uQu6R9NWWTOP/NvifjE3Zx5y1uMfb4n3wTw7eNT5TTXOONOezXhb3F37fukvhQbxjMiwWPB7lqQXGQ30AdEidapyvS8jRFK0Sb0LaMFeytbWrcXcg6R1OHH3rlUtLax+tJDt3xrBT1YSrTvlZwr1XdGlwsVXjqcL0E7yk3Uf9i1GJZw5'"</definedName>
    <definedName name="_AMO_SingleValue_576762798_TaskState" hidden="1">"'Partitions:13'"</definedName>
    <definedName name="_AMO_SingleValue_576762798_TaskState.0" hidden="1">"'SASUNICODE7V1Zb9tGEJ7nAv0PggvkIUgt3wdyQZavILbsSo6DPgmKLCdGdUWUnRpF/3u/neWK5PKmKFJKF4Qocjk7187Ozh5cvqH39DcNqE8VeqIeTciiBxrRkN7SGm3SOm3gv4InQ+oi/Q5Ph/SVnz7SlO7pdzrA9Xt6R7/SL/SGbqgDHH8hzxBXA+QUsC1AD3B0QOEZzwTUF1DtAXZtRltA7oDmNtNVtAW+gY2lht86ndAZzoqShetjx'"</definedName>
    <definedName name="_AMO_SingleValue_576762798_TaskState.1" hidden="1">"'tQFjgfg7dEr5LvV5NkF3CZwbsywC6g6OOtDkkfACl6HOAvJJsDeZ4hr3AteH4D/I54+g/IIdHuMVVDbhQ560EUXnH+hQ5x3aAu0DnG3NtPMLUv/MJO8Dix9vuqCnuRS19oUd1PctSH5MV93bDxWBGYvli7L9p1lkvoU8jb4mbjv4t7iO0XBQs6pzZ8otyHDVRPSmyDfj0IoNZnSE9N5RFoRNKezdFFmU74qlu6QcxdBc8x14qlA2/FS3CyB'"</definedName>
    <definedName name="_AMO_SingleValue_576762798_TaskState.10" hidden="1">"'AcPdJeLcvdeU8Bdrkfiu2Qq7Po0vxtO07fWX1Tl48rZy7dnoihizWAR+uVt4Hph1P+F8iaHNx5TP89NRpeBgzQuj2FnbO96THw1d73lqJK0dh9OuJq6VTguoYrt0ddfJ521PVWorAo/TU6toeCrMvWxT7yO9VjJKp9yqTpE2Yr7TUKjG6Mbph/nj2qRavOLae+zp1bmxeXPKur5m9/S+wO6VDJ+BqYlY0XmmYjL3kwHSJzYPMoIN70E7Ee4'"</definedName>
    <definedName name="_AMO_SingleValue_576762798_TaskState.11" hidden="1">"'2+Nx25b8FhH+Xwomt6cYc+O9s2W8AO7Zllhoa8/ma64Flj8TKUeDw3rAThSktt7RRAMdT6CXvLYUkZeP283L04ZFrYcOnKcHfk52nxr8xjnxKVaTe4BA7zY5d+ta5S1OSSXHGlZ7CIHJJe4jW+qLqnGglkta4sO806CV1AU8jbP6YamzZ/hKTEE1SX5F9ZJ/vcOvlwtJKNm1tDCoLIfd45kGy6b3JtWfEu2l2yd3vUPXukjoszxcbn2PnSb'"</definedName>
    <definedName name="_AMO_SingleValue_576762798_TaskState.12" hidden="1">"'6Au447t8dwxiAszil3UrZs3amv26X/0u46NCRklPVRfjdYb0uzSaT33bPzrGPyc7wVEMmHlU91hu8d/Qc='"</definedName>
    <definedName name="_AMO_SingleValue_576762798_TaskState.2" hidden="1">"'5lYJNLdLoLlTAs3dEmjulUBzvwSaByXQPCzFJ2wURFW0yl36hjQR8RTl5b8h5yOwCKp3dnQ0P9VqouhDQV9zGz7m+GmKeCddpKJyuyMUHeMR7kYcdbqxHOFJk9N7wDhiWIFP5Lrn+8Esfc0VcU649VcxYBPnCf4rHKM9M2YF49XKKWvWisnrQOk6DZMqTOorXCv9XeDfwp2ux28c01xwOfWYriOpO78VWYJuSC+FM+QYAbeQSchjMRXx5D5'"</definedName>
    <definedName name="_AMO_SingleValue_576762798_TaskState.3" hidden="1">"'EznBcDfva0jBNA7VdTcG/X7dBuktnXcpyrnC+Y9gal3mPa5rs16yiVcm+1CXSvPI66Wv8RHqMdT68/TG9N+b0uCS03rsSMFPOIer9AD8BW6WX3FvqsLesINcD8zKc9cEqgKjSC/oNfc5jem1f1XAVFFW/CoSUVGTkn46G3lt4S//AkmrQ7wn+3wLyO9JHoP7ac/1vJCdun5uOH3+79jIQroJDllclAZ7DXLAc5IJlPxcse7lg2c0Fy04uWL'"</definedName>
    <definedName name="_AMO_SingleValue_576762798_TaskState.4" hidden="1">"'ZzwbKVC5bNXLBkw+EemYjD4PWSyTz+iEdy7jxt6Or49WCZFNQlt2a9AI/zM0rbYBvocQvUnY2AfQBszY4enphTGQ3LEcWOLxpZPa00eHQyTCs1Tu0DzuKISOrFHTs617LfMOJYJzxGSx+xJuclnIM849s6nl3QJ9SPRkKZw3E18ezz3FiuoZszxBjz4jmHvR/jOEksWXERd7SdOlZwjV+HY27ps6YFWmgUF8XY5ilKsIn27GZuW7jgmZCke'"</definedName>
    <definedName name="_AMO_SingleValue_576762798_TaskState.5" hidden="1">"'BZnB05f6oxzPQI2WPvSH6hxAiefv2+i5nVasPWP3FeR/RQ5vjFkGUdaz1jnucVQsk/n5SeMD3cOb/vxgkdfXs96u7ezHoTo6zxwS1ThGP8rw/l179dRtlbwHNQEJnef4xz3HRv/z9jyK5ll7+3/Iq3qRevyxnmp1dFDcr+tdFHD/WQ2Glus526g1Y3zt3HjX9ExSwPn2hJ49HQtuyqbGx4r6RQccwZRL8oertgm5m3Hz1DLasB0TG1IcYVf'"</definedName>
    <definedName name="_AMO_SingleValue_576762798_TaskState.6" hidden="1">"'DTKvlg042s+z5xHegkfTTaq7JHMcClrNSaSbB1G53O2USvOvY+hzZFHDteB0wJKrfq6A2QjAkn5FSZIc+rqS6NUkfcakZqbuZ6PB4k7IcOpJyTpfFrcuoXwuNpeEj60l4WN7SfjYWRI+dpeEj70l4WN/Sfg4WBI+DpeED7W+YtGcVFO1YmGrJ7yt+AO3ttnzP/vi8k/g8g9EGrJVHpMajfa32t51Dw7sjWtkI3zWdT1k/DRaUjedWuycrdJ'"</definedName>
    <definedName name="_AMO_SingleValue_576762798_TaskState.7" hidden="1">"'BFkpR8Youed4zzV0cR0ht2JB1HO1MUrRjOI9aL6NbSjaLugbVE+QxNmVsajE2tWmsylhV7la1ZazKWFXuVrVtrMpYVe5WtWOsylhV7la1a6zKWFXuVrVnrMpYVe5WtW+sylhV7lZ1YKzKWFXuVnVorMpY1QJGQTeMXRm7CrSrOMj4WURn7jLZup66vV67xTwv79qeoD1GypiRDttjpQxehGX8KI16k/w73JSzRiBoN4RybCNohwSzWsH9tl'"</definedName>
    <definedName name="_AMO_SingleValue_576762798_TaskState.8" hidden="1">"'Jwq+d4oXlbvjr1WWdWqFbya/uy0Yrzw+W0gNlkacfyH7aGNuydHIePC+rxm5N9Fxb/+v8+e2FvzgpzJPNWPO/LS4/pTvHWJZ3LK4rfFUPu3CD2B8l3Hbf7jdHs6/c/4U7tTyLwifW/dxrOsN01FreK2w/tf/+omtEmFx3NS18mYj7xLueJ8WrGq5Xs1fRIzPg349+y+zfxns8RJDrB1Qf8LoyPMz6udB8X1O82fs74uTz8XIP35DA+zvi4Z'"</definedName>
    <definedName name="_AMO_SingleValue_576762798_TaskState.9" hidden="1">"'fFxcozT+Dfj3+aZdaqjBtbpnMRb3GcmijMebm4Pp2MJ3zGkh/wjEvuDyPFtKbnz7nt4XV7dGneDunYFT9YiuW9Cy9Q4U+NKjyn0OankUcXPXruLn21Xu8Ic0Z+0bPPqxc5nr8KsZbqRMHfZJvHp+l5yjtUn899+n5zdF0fxHuc903nNcErpvNAlyW8jPbh22Dl19R9WYwe2ako9roKPE/8/IluEovxe0jYpnXy6T1tVKauaRMGlX+fYYYq0'"</definedName>
    <definedName name="_AMO_SingleValue_576788546_TaskState" hidden="1">"'Partitions:11'"</definedName>
    <definedName name="_AMO_SingleValue_576788546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76788546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76788546_TaskState.10" hidden="1">"'/HyhnivSVNj4zLF1AdpJfrL+w77FahdnTlQb5BzdtUk+RW5m1p56b0D0t2XtooaGNDRH+PLdX15/H88ibyQTX2cvp0WNS0viSL/2KVr83tP/'"</definedName>
    <definedName name="_AMO_SingleValue_576788546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76788546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76788546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76788546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76788546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76788546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76788546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76788546_TaskState.9" hidden="1">"'Y4iobiibuwef9GDhq3FGxJvtam64gcnN3fJCVPvmDHFV+BD2fAFnJrwSnaeuvqdOSOkT00dpK/0j9VsX1qCniVH+TtQLD4TZ2rWdH0N/vem7W3QPpo2yxp65N8GXx8zcwQiRz/+cZd4F9Czg0eV31LkjDftUY235d2t4Je+KVSIZ0WGxYTfMyW9CKnhWhCtUqUy1/0iUiRFk9R7oObsrWxt3VrMPIgKgxf3lbastYXljxbK/Vsk+ClLooUn'"</definedName>
    <definedName name="_AMO_SingleValue_587946619_TaskState" hidden="1">"'Partitions:13'"</definedName>
    <definedName name="_AMO_SingleValue_587946619_TaskState.0" hidden="1">"'SASUNICODE7V1Zb9s4EObzAvsfjCzQh6Ib5z7QC45zFU2crJ2m2CfDcZzWWF+1nGSDxf73/TgURYm6ZVmyu4RgWaKGc3E4HB6i3rGP7G82ZANWYU+sx6bMYn02ZiP2nq2xTbbONvBfwZMR6yL9Hk9H7Bs9fWQz9sB+Zwe4/sg+sF/ZL+wdu2Ed4PgLeUa4GiInh20BeoijAwoveMah7kC1B9g1hzaH3AHNbaIraXN8QxtLDb91dsLOcJaUL'"</definedName>
    <definedName name="_AMO_SingleValue_587946619_TaskState.1" hidden="1">"'FwfE6YucPSBt8feIN+tJs8u4DaBc8PBzqHq4GwASR4By3kd4cwlmwL7gCCucc957QP/Zzx9AeUx6PYIK6e2Cx30oIsuOL9jhzjvsC3QOsTdmqOZW5K+70heB5YBXXVBT3Cpa22Guxnu2pD8mK47Nh4rArMXS5dk+0EyCX1yeRv0jN93cW/RnaRgIefM5o+X24jgqgnpTZHvuRBKTaL0RHQekVYEzZmTzstsRlfF0h1R7iJoTqhOPBVoO16K'"</definedName>
    <definedName name="_AMO_SingleValue_587946619_TaskState.10" hidden="1">"'kDYkuPtEnLv3muL+Yi0S3zVZYden8cV4mra9/rI6B0/eVq7tjK7wMYtF4Be7heeBWfcT6ksMbTpmdJ6fjiwFhTUvjHxnbe94T340dL3nqZG0dhxOu5q4VqoWUMZ26equyudtT2VqKwKP6qlVNDwV4l60qQ+RXisZpVNqVWdIGxPfaShUY3Sj+mH+uDapFq+o9h57enVubN6coq6v2T29O9i9lOErMDURK6pnMiZzPxkifWrzICLY8B60inC'"</definedName>
    <definedName name="_AMO_SingleValue_587946619_TaskState.11" hidden="1">"'3wecWrhWGW8D49ymc2rpuzEXh3pb/BtATW26hpQmdr6kuWPZorBgJDu8Rq0hMarqljQQob6GXvrckkpSP29eLEYhHqokNn644f092nhr9JjjyKVmeeoOD7zY7cWlc5y5NWSbFGVd6EgPPJSwiWuuLqne8pUha68K+1aCX1AW8Dbf6Y1Yj2/aXmIBoMvkl2Ufy+4pbLxeWVrLpa2RQaXDJJ44fyab5JtWfMe2p2WXu3oeseZesQxLd2fiUpS'"</definedName>
    <definedName name="_AMO_SingleValue_587946619_TaskState.12" hidden="1">"'f5Du467txeQ41EWJRT7Kds2dqT37hL/73ddWiIyyhqpPh6sN6iZpNI78Fn51nH5Od4KyCeDyufqoPvA/sP'"</definedName>
    <definedName name="_AMO_SingleValue_587946619_TaskState.2" hidden="1">"'myXQ3CqB5nYJNHdKoLlbAs29Emjul0DzoASah6X4hI2CqPJWucu+I41HPEV5+e/I+QgsnOq9HR3NT7WaKPqQ0NfUhk8ofpoh3kkXqcjc7ghFx3iEuzFFnW4sR3jSpPQeMI4JluPjuR7ofuikr7kizim1/jIGbOI8xX+FYrQXwixhvFo5Jc1aMXkVlK7TMKnCpL7CtdTfBf4t3Ol6/E4xzQWVU4/oKknd+a3IEnRDeimcIccYuLlMXB6LqPA'"</definedName>
    <definedName name="_AMO_SingleValue_587946619_TaskState.3" hidden="1">"'nDyFyhuNq2NeWhmkWqO1qCv79ug3SXTrrkpZzhfM9wdaozHtU00S/ZhWtSvSlLpHmlVelr9ET4THW6fD2x/TemOpxCWi9d8VhZpSD1/shfhy2yl5Tb6lD3rKCXH3iZeT0wSqAqLJX7Df0OY/ZW/uqhqugqPpNIKSgIiL/dDT03sJ79g8sqQb9nuD/PSB/IH0M6m891/9GcuL2uen48bdrrwPhKjhEeVUS4DnMBctBLlj2c8GylwuW3Vyw7O'"</definedName>
    <definedName name="_AMO_SingleValue_587946619_TaskState.4" hidden="1">"'SCZTsXLFu5YNnMBUs2HO6RiTgMXi+ZzOOPaSTn3tOGro5fD5ZJQl1Sa9YL8Dg/o7QNsoEetUBdZwTsE2BrdvTwRJyKaFiMKHZ80cjqaaVBo5NhWqlR6gBwFkVEQi/u2FFdi37DmGKd8BgtfcSanJdwDvKMb+t4dsG+oH40EsocjquJZ1/nxnIN3ZwhxpgXzzns/RjHSWLJiou4o+1UWcE1fh2KuYXPmhVooVFcFGObpyjBJtqzm7lt4YJmQ'"</definedName>
    <definedName name="_AMO_SingleValue_587946619_TaskState.5" hidden="1">"'pLiWZwdqL7UGeV6BGyw9oU/kOMEKp+/byLndVqw9c/UVxH9FDG+MSIZx1rPWOe5RVCiT+flJ4wPdw5v+/GKRl/eOr3dW6cHwfs6fWqJKhTjfyM4v+79OsrWCp6DGsfk7nOc475j4/8ZW34ps+i9/V+klb1oXd44L7U6ekjut6UuarifOqOxxXruBlrdOH8bN/4VHbM0cK4tgUdP17LLsrmhsZJOwTFnEPWi7OGKbGLedvwMtawGTMesDSmu'"</definedName>
    <definedName name="_AMO_SingleValue_587946619_TaskState.6" hidden="1">"'8KtB5tWyAaX9PHse4S14NN2kuksyxyGh5ZxEunkQmcvdTsk0/zqGAUUWNVxzTockuezncpiNACzpV5QkyaGvK4leTTIgTHJm6sEZDeZ3XIZTT0rW+bK4dQnlc7G5JHxsLQkf20vCx86S8LG7JHzsLQkf+0vCx8GS8HG4JHzI9RWL5qSaqhULWz3hbcX71Npmz//ii8u/gMs/EGmIVnnC5Gi0v9X2rntQsDeukY3wWdf1kPHTaEnddGqxc7Z'"</definedName>
    <definedName name="_AMO_SingleValue_587946619_TaskState.7" hidden="1">"'SB1koRcUruuR5zzR3cRwhtWFD1nG0M0nRjuE8ar2MbinZLOoaVE+Qx9iUsanF2NSmsSpjVblb1ZaxKmNVuVvVtrEqY1W5W9WOsSpjVblb1a6xKmNVuVvVnrEqY1W5W9W+sSpjVblb1YGxKmNVuVvVobEqY1ULGAXdMHZl7CrQruIg42cR1dxlsnU9dXu9dot4Xt61PUF7jJQxIx22x0oZvHDLeC6NepP5d7gpZ41A0G4I5dhG0A4JZrWC+2'"</definedName>
    <definedName name="_AMO_SingleValue_587946619_TaskState.8" hidden="1">"'2l4FZPeaF5W746G5DOrFCt5Nf2ZaMV54fLaQGzydKO5T9sDW3YOzmKjwvWozcnBy4s/vX/A/LC3pwV4kjkrXjelxce053irUs6l1csflcMsXMD3x8k33Xc7jdGs6/f/4I7uT8Jx8fX/95rOMN211jcKm4/tP/9o2pGm1x0NC98GY/5+LucJ8arGa9WslfTIzHj34x/y+7f+Hs+R5DoBFef8LswPs74uNJ9XFC/2/g54+fy8HMN2pPD+Djj4'"</definedName>
    <definedName name="_AMO_SingleValue_587946619_TaskState.9" hidden="1">"'5bFx4kxTuPfjH+bZ9apjhpYZ+eMv8V9ZqI44+Hm9nA6lvAdQ3rIP2Z8fxAxvi0kV+++h9fl1a1xN6hrV/BkLSb2TWiZGmdqXOkxhT4nlTyq+Nlrd/Gz7XJXmCP2J1u2efVi57NXYdYy3UiYu2yT+HR9Lzll9cn8t98nZ/fFUbzHec90XjOcUjovdMnEt5H6rh12Tl39h9XYga2aUo+r4OP4/3Nki1CU30vaJqWTT/dpqyplVZMouPTrFDvM'"</definedName>
    <definedName name="_AMO_SingleValue_617623402_TaskState" hidden="1">"'Partitions:13'"</definedName>
    <definedName name="_AMO_SingleValue_617623402_TaskState.0" hidden="1">"'SASUNICODE7V3pb+I4FPfnlfZ/QF1pPoxmS+9Dc4nSazQt7UKno/2EKKUzaLmGQGer1f7v+/NzHCfOQRJCAqwVAYnz/C4/Pz+/OOYd+8j+Zn3WYyX2zDpszCzWZUM2YO/ZBttmm2wLvyXcGbA2yh9xd8C+0d0pm7An9js7wvlH9oH9yn5h79gdawHHX6gzwFkfNTlsA9B9HC1QeME9DvUAqh3Abji0OeQeaO4SXUmb4+vbWCr4bLIzdoFvS'"</definedName>
    <definedName name="_AMO_SingleValue_617623402_TaskState.1" hidden="1">"'cnC+SlhagNHF3g77A3q3Wvy7ANuGzi3HOwcqgrOepBkCljO6wDfXLIxsPcI4hbXnNcu8H/G3RdQHoJuh7ByavvQQQe6aIPzB3aM7z22A1rHuNpwNHNP0ncdyavA0qOzNugJLnWtTXA1wVUTkp/SecvGY0Vg9mJpk2w/SCahTy5vje7x6zauLbqSFCzUnNj88XYbEFw5Jr0x6v3MhVKdKD0TnSnK8qA5ccp5m03oLF+6A6qdB80R9YnnHG3H'"</definedName>
    <definedName name="_AMO_SingleValue_617623402_TaskState.10" hidden="1">"'OSLk5ffijknJ5NN92qpKWdYkCm79KsUOE5T1Ce4xFufuvaa4v9iIxHdLVtj2aXwxnqZpr78sz8GTd5RrOtkVnrNYBH6xW3gWmHU/of65p0nHhL7npyNbQWHNCiPfWdub78mOhq73LDWS1I7DaZdj90o1AsrYLlnfVfW846ksbUTgUTO1koanRNyLMfUp0mvFo3ROo+oEZUPiezaFKY3iV85MM+ifAXSdR+tQzdf88W9cbd9QLz/1zP7c2Lw'"</definedName>
    <definedName name="_AMO_SingleValue_617623402_TaskState.11" hidden="1">"'1hU/YsGeED+gfUtavwFRHTKnuydjNfaeP8rHNg4h0w2faKhLeBZ87uFIY7gHj389wbLdJbS4Kj7b8d4Ae2XILLY3o+5b6jGVnbUXGOHzmrCI2qemGljFQXkVvfW9LxGkf95ggMhVT6rE1n644f892nQp9RjiyaVleeoeD70o7cmlc5y5JW8bFOav1JAZeS1hEtNYX1e/4iBK314X9p4PeUlfwStzqT1mFbNvfYgKizuQ/lE9pfFDcermwtJ'"</definedName>
    <definedName name="_AMO_SingleValue_617623402_TaskState.12" hidden="1">"'ZN3iODWoNLPnL8SDrN16n/DGnvzTZzz1Jkz7tmLZLowcanLD3O/6tv4srtNVTGwqKaYt9ly9ae/O/U5P/jvgkNcRlFjxT/Sq+PvOkk0mf66XnWMfk53gmI+8Pap+zg+8D+Aw=='"</definedName>
    <definedName name="_AMO_SingleValue_617623402_TaskState.2" hidden="1">"'S3G7AJo7BdDcLYDmXgE09wugeVAAzcMCaB4VQPO4EJ+wlRNVPiq32XeU8YgnLy//HTWnwMKpPtrR0fxUy7GiDwl9S2P4iOKnCeKdZJGKrO2OUHSMJ7gaUtTpxnKCO3Uq7wDjkGA5Pl7ria77TvmGK+Ic0+gvY8A6vsf4LVGM9kKYJYxXK+ekWWtGXQWl6zRMqjCpb3Au9XeFXwtXuh6/U0xzRe3UIbpKUnd9K7IF3ZBeCheoMQRuLhOXxyI'"</definedName>
    <definedName name="_AMO_SingleValue_617623402_TaskState.3" hidden="1">"'q/M5TiJzhuGr2uaVhmgRqu5yAf79ug3SXzLqk5dzg+5FgK9TmHeppYl6zilYl5lLXKPPKq8o36I7wGJt0eOdj+mxMzbgEtD674jATqsH7fR8fDltmr2m21CJvWUKtLvEycOZgJUCU2Sv2G+acp+ytfVbBWVBU/SYQUlARkX8yGvps4T37B5ZUgX7P8PsekD9QPgT1t57zfyM5cfvcZPz4x7XXgXAlHKK94nMcjqlEbaePMvExl2LIcrw2kh'"</definedName>
    <definedName name="_AMO_SingleValue_617623402_TaskState.4" hidden="1">"'ytjSSHayPJwdpIsr82kuytjSS7ayPJztpIsr02kqyuHO4s8ipI4Y2q480QhpT5f/TMuVZnHhAsk4S6ptlPJyBCXUdpa2SHHZqxtJ0nJp8AW7Fnm8/EqciecF7EvMA7e109rdToaVaYVipU2gOcRTNooRd3rkGdizzTkPpd+Jw+eYYjPi/hHGSZD6ni3hX7gv5RiylzOK467n2dG8stdHMB/zYvnkvY+ymOs9iS5ZehibZTZQW3+LQoRyN81'"</definedName>
    <definedName name="_AMO_SingleValue_617623402_TaskState.5" hidden="1">"'iRHC43iIh/bPEcL1jGm3s1tC3zMjI9ncXagcm8XVGsK2GDtC38g88qqnj+XJdcBNGDrnym3JfJaIh8+IBmHWiZV57lBUCIH6OUnjA93De/48Yqy9W+d7Oi9k3HiubEujUQlygl9Izi/7v06SjcKXoIax+TOUV3iumXjX8eRX8ossn3/F2ll1lWXd5aXWh09xPfbUhcVXI+dp3f5eu4aRt1Z/nbW85LomKWG78oSePRkI7tsmzuap7VyjjmD'"</definedName>
    <definedName name="_AMO_SingleValue_617623402_TaskState.6" hidden="1">"'qOdlDzdkE/OO4xfoZRVgOmVNSHGDTwUyr5YNKO1nOfMIH8Gj6cbVXZxn4hJaPsNO9txc1nKPU7LMv+6tR5FFBeec0z5JLue5HGYrAEvyFYhxaujrEKNXH/YIk1zJ8OQ8PeRXXIZzT0na9RWz1rEVz8X2kvCxsyR87C4JH3tLwsf+kvBxsCR8HC4JH0dLwsfxkvAh1+MtmpNyolEsbLWddxTv0mibvv6LLy7/Ai7/QKQhRuURk9lo/6jtXSe'"</definedName>
    <definedName name="_AMO_SingleValue_617623402_TaskState.7" hidden="1">"'nYO9cmY3wVTqbIfnTaEnddPjap+g1PlIHaShFxSu65FmvTGrjOEFpzYas4mimkqI5g/Oo9ZW6paSzqFtQPUMdY1PGphZjU9vGqoxVZW5VO8aqjFVlblW7xqqMVWVuVXvGqoxVZW5V+8aqjFVlblUHxqqMVWVuVYfGqoxVZW5VR8aqjFVlblXHxqqMVS0gC7pl7MrYVaBdzYKc/RRRPbuMt66naq/XbhDPy7u2J2hPqiKeSIftyVUEL9wyfh'"</definedName>
    <definedName name="_AMO_SingleValue_617623402_TaskState.8" hidden="1">"'ZGvc78O6IVs0YgaPecYmwjaEcds1rB/bZS8KinvNC8I1+V9UhnVqhWshv70tGa5YeLGQHTydKcyX/YGtqwd3IUH1esQ29O9lxY/Ov/e+SFvTVLxJGoW/K8qys8prvE25d0Lm/Y7F2UxE4/fD+pbNdxu98YTb9+/wuu5H5WHB9f//uo4QzbjWlxq7j90P73j8opbXLR0bzwZTzm4+9ynhmvZrxawV5Nj8SMfzP+Lb1/4+/5nECiM5x9wufK+'"</definedName>
    <definedName name="_AMO_SingleValue_617623402_TaskState.9" hidden="1">"'Djj4wr3cUHzbuPnjJ/Lws/VaE8O4+OMj1sWHydynMa/Gf82z1OnKnpglV0y/hb3hYnijIeb28PpWMJ3DOmg/pDx/UFEfltIrt59D+/Lq9vj7tDXbuDJGkzsm9AwPc70uMJjCv2ZVPyoYt17d/5P2+WuMCfsT7Zsz9XzfZ69Ck8tk2XC3G0bx6fre8kpq4/nv/0+Ob0vjuJ9lvdM5jXDKSXzQtdM/Jde17XDzrlr/rAaO7CVE+pxFXwc//0Z'"</definedName>
    <definedName name="_AMO_SingleValue_621796666_TaskState" hidden="1">"'Partitions:13'"</definedName>
    <definedName name="_AMO_SingleValue_621796666_TaskState.0" hidden="1">"'SASUNICODE7V1ZbyI5EPbzSvsfUFaah9FsyH1oLhHIMRpCspDJaJ8QATKDlmtoSDZa7X/fz+V2H+67abph1moBfZTrcrlcZbvNO/aR/c1GbMhK7In12YwZbMAmbMzesy22y7bZDn5LeDJmXdzv4emYfaOnCzZnj+x3doLzj+wD+5X9wt6xO9YBjr9QZoyzEUpy2BagRzg6oPCCZxzqAVT7gN2yaHPIA9DcJ7qSNsc3MrFU8Nlm5+wS35KSg'"</definedName>
    <definedName name="_AMO_SingleValue_621796666_TaskState.1" hidden="1">"'fMaYeoCxwB4++wNyt0r8hwCbhc4dyzsHKoKzoaQZAFYzusY31yyGbAPCeIW15zXAfB/xtMXUJ6Abp+wcmqH0EEfuuiC8wd2iu8Dtgdap7jasjRzT9IPLMmrwDKksy7oCS5Vrc1xNcdVG5LX6Lxj4jFCMLuxdEm2HyST0CeXt0HP+HUX1wZdSQoGSs5N/ni9jQmuHJPeDOWec6HUJEpPRGeBe3nQnFv3eZ3N6SxfumMqnQfNKbWJpxxtx01x'"</definedName>
    <definedName name="_AMO_SingleValue_621796666_TaskState.10" hidden="1">"'iOB6sTh37jXF/cVWKL5bssKuR+Or8TRtc/1leQme3L1c2xpd4WMWq8AvdgvPArPqJ+x/YmjTMafv5enIWrCxZoWR76ztHu/JjkZSWwvWWDl2y7F7KRl/JWtfdjl3nyfvtkLw2NlUScFTIu5Fv/cY6lniUbqgnm+OexPiO5rCgnraupUN+u3Br+o8XId2TuWNUeNq+4ZaYs2VoTmxuUuKdrtlZm0PsGEp61dgaiLus5/J+Mr5ZIT7M5MHEY0'"</definedName>
    <definedName name="_AMO_SingleValue_621796666_TaskState.11" hidden="1">"'GZ8N2tLoPPk9wZWO4B4x3z8GZWSeNpSj0TPnvAD015RZamtL3LbUZwxxZFaO6wdmtHVVJTbeUrN5u+Wrtu2siTv04/bYYTVhQi214dMX5ezLLVOgzxZFNzfK7dzj4zrFTh8ZV7pLUZVycUbUnMfBSwiLCtb6qdse9ftxWF/S/C2pN1eGVuNXXWIVs21tjAqLJ5L/CLqh/sLl1c2EoNZu8RfrVBpd8avmRdJpvUvuZ0P6YXebMJGTLu2Ydku'"</definedName>
    <definedName name="_AMO_SingleValue_621796666_TaskState.12" hidden="1">"'jBxGdbepz/tN3GldNr2KMKBpUUeyMbpvbk/9Ul/+/cbWiIyyhapPgnYLXnTSeRmo2n51nF5OV4zyc2D6qfsoXvA/sP'"</definedName>
    <definedName name="_AMO_SingleValue_621796666_TaskState.2" hidden="1">"'twCaewXQ3C+A5kEBNA8LoHlUAM3jAmieFEDztBCfsJMTVd4rd9l33OMRT15e/jtKLoCFU+2Z0dHyVMuxog8JfUt9+JTipzninWSRiiztjFBUjGe4mlDU6cRyhidNut8HxgnBcny81CNdj6z7W46Ic0a9v4wBm/ie4bdEMdoLYZYwbq1ckGaNiLI2lKrTIKmCpL7BudRfHb8GrlQ9fqeYpk711Ce6tqTO8kZoDToh3RQuUWIC3FwmLo9BVPi'"</definedName>
    <definedName name="_AMO_SingleValue_621796666_TaskState.3" hidden="1">"'TxwA5g3E1zHNDwTT31XY5Af9e3frpLpl1Scu5wXePYCtU531qaSKv2USrErnUNe655bXvb9ET4TG26XDnY2o2ZmdcAlrNrjjMnErwdj/Ch8OW2WvKljrkLUsoNSBexlYOVgJEmb1ivyHnrLG35lkFZ35R9RtfSEFFRP7JaKjZwnv2DyypAv2e4/c9IH/g/gTU37rO/w3lxOlzk/Hj7dde+8KVcIj6KsXAc5oJlpNMsBxnguUoEyyHmWA5yA'"</definedName>
    <definedName name="_AMO_SingleValue_621796666_TaskState.4" hidden="1">"'TLfiZY9jLBspsJlnQ4nCMTURjcXjKex5/QSE7P1Ydujl/3l0lCXVNv1vfxOD+jtA2ygT71QF1rBOwTYCtm9PBEnIpoWIwodjzRyOZppUGjk0FaqdDdIeAMioiEXpyxo30u8oYJxTrBMVryiDU+L8EcZBnfVvGszr6gfTRiyhyMq4lnX5fGcgvdXCLGWBbPFey9huM8tmT5RdzhdmpbwS0+HYq5hc+a52ihYVzkY5sXqMEm+rO7pW2hTjMhc'"</definedName>
    <definedName name="_AMO_SingleValue_621796666_TaskState.5" hidden="1">"'fGszg7sXOqSSi0A66994Q/kOIFdzpubyHmdFmz9M+UqIk8R4xtjknGiZMYqzy2CEjmdm58gPpwl3P3HKxp9eWtlu/dWBsFznQH1RCWK8b8RnFf3Xh2l6wWvQI1jcuYcV7jumPh/xp5fyiyyt/+LtDKLVuWN8lKbo4f4flvqooLrmTUam6/nbqDXjfK3UeNf4TFLA9+VNfDoyXp2WTd3NFbSyTnm9KOelz3ckE0s249fopVVgKnG2pDiBp8K'"</definedName>
    <definedName name="_AMO_SingleValue_621796666_TaskState.6" hidden="1">"'ZN4sG7C1n2XmEdyDh9ONq7s4cxwSWs5JJJsHkaWc/ZS8513HMKTIooJzzumIJJd5LofZ8cGSfEVJnBLqupLw1SRDwiRnph6t0WB+xWW4cN1JO18WtS6heC5214SPvTXhY39N+DhYEz4O14SPozXh43hN+DhZEz5O14QPub5i1ZyUE/ViQasn3L34gHrb9OVfPHH5F3D5ByIN0StPmRyN9vba7nUPNuydY2QjeNZ1O2D8NFxSJ51K5Jyt1EE'"</definedName>
    <definedName name="_AMO_SingleValue_621796666_TaskState.7" hidden="1">"'aSmHxiip51jPNXRxnuNswIas42qmkaEdwHrZeRrWUdBZ1C6rnKKNtStvUamxqV1uVtqrMrWpPW5W2qsytal9blbaqzK3qQFuVtqrMrepQW5W2qsyt6khblbaqzK3qWFuVtqrMrepEW5W2qsyt6lRblbaqFYyC7mi70nbla1dRkNGziPbcZbx1PVVzvXaLeF7ftT1+e4wUMSMdtMdKEbxwy3gujHqTeXe4KWaNgN9uCMXYht8OCXq1gvNtJf'"</definedName>
    <definedName name="_AMO_SingleValue_621796666_TaskState.8" hidden="1">"'9ez/ZCy/Z8VTYknRmBWsmu70tHK8oPF9MDppOlHcl/0BraoHdybD7qrE9vTg4dWLzr/4fkhd0lS8SRKFtyvS8vPKbzjrstqVzesOhdMcTODXx/kGzXcTvfGE2/fv8LruT+JBwfX//bU3AG7a6xulXcXmjv+0fllDa56mhe+DIe8/F3Oc+1V9NerWCvpkZi2r9p/5bev/H3fM4g0TnOPuFT1z5O+7jCfZxf3q39nPZzWfi5Bu3JoX2c9nHr4'"</definedName>
    <definedName name="_AMO_SingleValue_621796666_TaskState.9" hidden="1">"'uPEGKf2b9q/LTPrVEULrLIrxt/ivtRRnPZwS3s4FUvwjiF9lJ8wvj+IGN8Wktvvvge35c1tcXdoazfwZC0m9k1o6RanW1zhMYU6JxU/qvjZW3f+s+1yV5gz9idbt3n1fOezN2HWMtlImLNu4/h0dS852+rj+W+vT07vi8N4j/KeybxmMKVkXuiaif9GGjh22Llw5A+bsQNbOaEeN8HH8d/n0B4hL78Xt09KJp/q0zZVyrIikX/tVyl2mOPe'"</definedName>
    <definedName name="_AMO_SingleValue_65748969_TaskState" hidden="1">"'Partitions:11'"</definedName>
    <definedName name="_AMO_SingleValue_65748969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65748969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65748969_TaskState.10" hidden="1">"'gVuyx7K1dWux8KAqGmbc7c2vvoXtjxbWg+sk/Dlroo5n/ISxgSveVOj4yBF2CdpJfrIGor7Hbh9nTmQb5BzjdUk+R3Jhlp96c0j89+Xto4TGNDZn1uTb/7xeP5lF3ngmuc5eTqsaV3yiyaD6KVv83tD/'"</definedName>
    <definedName name="_AMO_SingleValue_65748969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65748969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65748969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65748969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65748969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65748969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65748969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65748969_TaskState.9" hidden="1">"'ie27dROCB87Jih5+JRY+yH3og+hPVM0Se+4RzSQNmO940gorykbu8df9aBRS/GWxBut6q74wcnNnXPG1HtmTPEF+FA2fAanNrySfU21fueVCdLnpg7SVwbHarYvrUDPMxzbHO5As/pErLlZ1s2NJNyb9ndB/WjaLUvpkX9b3EYW5rhfzjkEx17iXWBPDh51fkuZM+a05xK8te+uiaD0bSFDPCs2Ki6CninrRUkD7UHUS52qXPqraJEUbVLv'"</definedName>
    <definedName name="_AMO_SingleValue_662231970_TaskState" hidden="1">"'Partitions:11'"</definedName>
    <definedName name="_AMO_SingleValue_662231970_TaskState.0" hidden="1">"'SASUNICODE7V1Zbxs3EJ7nAv0PggvkoUgtHwnaoDkgW74QRVYl2UGfDFmWG6G6osOuUfS/9+NwufeuuKs1VwYIQSsewznI4cyQS9Pv6RP9Q2MaUYUeaEBzWtCQpjShD7RD+7RLe/itoGZCfZTfoXZCf3HtipZ0T7/Qb0h/oo/0I/1A76lLPeD4G20mSI3RUsB2AD3GpwcKT6gTULegOgDsjktbQL4BzUOmq2gLfGMHSw3fXTqhMzwVpQXSd'"</definedName>
    <definedName name="_AMO_SingleValue_662231970_TaskState.1" hidden="1">"'cbUB44h8A7oNdpdh+R5C7h94NxzsQuoY3A2giQrwApeJ3gKyebAPmKIFvKC1yHwf0btEyhPQXfAWAW1t+iDAfqiD85v6R2eb+gAtN4ht+P2zDVLP3QlPwaWEaf6oCe5DPfaErklcjeQvM7pnoNnkYI5iKXPsn1nmWR/CnmbXCfyfeQXnFMUFmi5dPgT4zZhuKomvTnaPRqh1GZKD0xnhTITNJduuRizJadM0J1xvz7w/Osbl3XCrU3QbDly'"</definedName>
    <definedName name="_AMO_SingleValue_662231970_TaskState.10" hidden="1">"'I9b8PIcxRTk+iPHvSeNTdfF9pP8B'"</definedName>
    <definedName name="_AMO_SingleValue_662231970_TaskState.2" hidden="1">"'mqPonx/7xikeGKd4aExfBxhHc3YnSNHMSAZpmhnLIE1Toyl8VJ++oUz4f1P25xtaroBFUL1zYoXNqVa1fLGClhZpxtHEEt4/m99Wrf3+OoxRRkNfUBbE45XvcI2Ucpc/wYgqHE95MZOEDsdHAmbJLQSvY3wFbJV+5ninxyNcQash8zJxo6gKIKr0in5C1Fin351UDak4v/g6FlJSkb47G42wD/xA/1IDNUeICBvIvcKcWAFiya289H/AGIe'"</definedName>
    <definedName name="_AMO_SingleValue_662231970_TaskState.3" hidden="1">"'v4vLhxRD6ONOk8+tedhn9szuZc6kB+vxWNOgdGKa3b5jec1ML+lmT1J5/5IJxkklqxdEK+oGwHT5Cbspr4WhEOoPHWXHZnFeCahV2Adia4wnEKlb5ILmqFVZFerK5u0JJpt/ktWgS/RqXjgAnrMjC4aDBdnfAPtBLS784Za+pT/8SaeXRGkxjmZuXZA4UdT+1RaoH9kMG+TlGXYOu4CObmjIn42qj7uvGWFromzPo4aZ4zqFZdXxOtCWrZu'"</definedName>
    <definedName name="_AMO_SingleValue_662231970_TaskState.4" hidden="1">"'jRqtbY59NTTwta+PbYU0vvtzSooWlcmNHNU4xgGxaqu7EuNHjfSxePOT1It5fnaH2HMhVPnuPb45J5qn0oZvwV1Rryc3fVYlYDmpi9RYy/sHJNPGtbqAPptkCNQpc9cM+wl4qjbmrkL3n0Nx35M1iQGjDVsZLsAq6LXOOF6YDX+0XGKh2Gk28jstDV7TudVb+CbnNd1h191cq/M6DKovvcovQao99mTscsuYpBBcxeDJbsbxx0WoTfO6S/b'"</definedName>
    <definedName name="_AMO_SingleValue_662231970_TaskState.5" hidden="1">"'RgxJrVXc+/uNYickOE0UJJ3B2ndjm7ZXBxsBReHpXER3Q0un4vyNCNu17h8PsxoRzWTdUraJw5a5yFb0fztnyLx1hW4/AMeRFrbmbsDELXGwR1eD7artVe7m7CSTpfUT6e2dqdX9UEeSml+KCx50fvTfXyOUNp0II/xucklxc0aztPeDIQ1ZXON2rc6ZXWqYJ06sDpldapgnTq0OmV1qgCdaoHqCdrYeMrq1PPolI2orFYVr1U2prJaVbxW'"</definedName>
    <definedName name="_AMO_SingleValue_662231970_TaskState.6" hidden="1">"'2ajKalW8Vq2DXL/L5e2t6b1POHbeLHeY5+19pxB3Dr2M/dKks/9l8CI047E06m2K/uVFGXzIGfJQsl6Ez6Wa4OMl7KN7J6ri/Z1nfzb1ecc04j5bJPZKcV4vH611Frgc35dPlpu1/Ce9tT/j/Aol4X0nxUeDBnyOcuTDouRp4znHr5hdQ2f2eC0rzJFsWwmc+5S20l8SnEvZT5h0UCdgjwBd7MkR//nRBcsiPU+2cyNXyN0zj2PGJ04c3IV'"</definedName>
    <definedName name="_AMO_SingleValue_662231970_TaskState.7" hidden="1">"'w3pM8EWPu3EgU2tMHDyafTj53FC9tmYj2xHnTE2vVrFUr2aqFYzBr36x9y2/fxMnCI0h0gtQFvg1r46yNK93Gxa24rZ2zdm6z3dhLtLngE/XWxlkbV7aNC+8eWftm7VsRcVyT/y7S2jdr37YlhpO79Na+Wfu2efxmrZu1bttg3YJvIK1ts7at3DMd6m+ej+hP2rbTG2ZPTbyEN+TZdl39Y6vj1dQNqR302eeAJ9PzYFGvlN8bpfG+zn9k8x'"</definedName>
    <definedName name="_AMO_SingleValue_662231970_TaskState.8" hidden="1">"'tplF7GuSzx++j0jPeX6n5bampeJ3MQP9N0z50F5+xLlbIakih+9MUNw8JDTcGVgLvT4tx/U4CYDzup+Fqshf1Ijz/PTLpxbmauBjyqnpSqRdf1Bdn6wmvnt1BeaScFjxfbVkJ4Ksz9gKPB+1Qt0KN0SlOOAif8HGhQWHH82XBj87gbz8J9nt6HXoQb9Ze6vX1J4i7seiBe9mMLtpwy9I4TQ99Cj5SsX4GpDR/k1Slb768Zo3zu8CA9Y/Lax'"</definedName>
    <definedName name="_AMO_SingleValue_662231970_TaskState.9" hidden="1">"'POcv+LXa32N+ujNHnNnPJq5sd85cncBOXPklb0z42eL5L1GMhqVkXDyGkPcHv7kw1Hne839aysvwg2PenAEksqfSyPEfXe6+pB0L15YOxqYL2JM6lTjno9qiYRok7o5fsUWzeM2yMUipE3rdSU4F+PGWsg9c/U7eTzS74kR4zvlGzn65F9RKM34Qj2W59bBJ3tf99b7XeT8Gr0k/z5Gl+Q9WAun79Qdvtlv199FD41o5Kz15P8KCHuEfBKF'"</definedName>
    <definedName name="_AMO_SingleValue_671486722_TaskState" hidden="1">"'Partitions:13'"</definedName>
    <definedName name="_AMO_SingleValue_671486722_TaskState.0" hidden="1">"'SASUNICODE7V1Zb9s4EJ7nBfY/GFmgD0U3zn2gFxznKpo4WTtNsU+G4zitsb5iOekGi/3v+3EoWhJ1WJJlye4Sgm2JGs7F4XCGouh39JH+pj71qETP1KExWdSlIQ3oPa3RJq3TBn5LuDOgNsrvcXdA3/juE03ogX6nA5x/pA/0K/1C7+iGWsDxF+oMcNZHTQHbAHQfRwsUXnBPQN2Bagewa1PaAnIHNLeZrqIt8PVtLBV81umEzvCtKFk4P'"</definedName>
    <definedName name="_AMO_SingleValue_671486722_TaskState.1" hidden="1">"'2ZMbeDoAm+H3qDerSbPLuA2gXNjil1AVcFZD5I8AVbwOsC3kGwM7D2GuMa14LUL/J9x9wWUh6DbYayC2i500IEu2uD8jg7xvUNboHWIq7WpZm5Z+u5U8iqw9PisDXqSS11rE1xNcNWE5Md83rLxWBGYvVjaLNsjyyT1KeSt8T1x3ca1xVeKgoWaE5s/0W4DhivHpDdGvR+5UKozpWem84SyPGhOpuWizSZ8li/dAdfOg+aI+8RzjrbjpbhZ'"</definedName>
    <definedName name="_AMO_SingleValue_671486722_TaskState.10" hidden="1">"'3aetqpRlTaLg1q9y7DBBWZ/h7mNx7t5rSviLtUh812yFbZ/GF+Npmvb6y/IcPHlHueZ0dkXMWSwCv9wtPAvMup9w/qGhyceEv+eno1rBwZoVRrGztne+Jzsaut6z1EhSOw6nXY7dK50RUMV2yfquU887nqrSRgQeJ1MraXhKzL0cUx8ivVY8Sqc8qk5QNmS+k1Aoz9CNk4f549q4Wrzi3nvsyerc2Lw1ZV9fszO9O9i9kuErMNURKzr3VEz'"</definedName>
    <definedName name="_AMO_SingleValue_671486722_TaskState.11" hidden="1">"'mvtNH+djmQUaw4Rm0E+Fug89DV/1bQPh3KRzbmq7Ngf/elv0GsCNbZqmhEX9fcz+w7JlYOQscng07UZjSckObBXA8hd7y3laI0zZuPy9nH564F9Z8mhL8Pdt1KvwZ4cimVUXpDQ6x0+zIpW+duyQtGRfnrNZTGEQtaQ/RWl9UnxOjRNweF/Y/DXpLXcDTCJs/pgpbtr/FJESd1L/rPrHPd7j1cmFpLZu0Nwa1hZB7NPUg6fRe594z5N002+'"</definedName>
    <definedName name="_AMO_SingleValue_671486722_TaskState.12" hidden="1">"'TOO1S/u6QWy3Nn43PsPM4/A6/jyu0xnDkIi2vKnZQtW3fq/+eS/wPxOjQkZJT9Uf6fsj6WppNIz93T86xj8nO8FRDJh7VPeYrvA/0H'"</definedName>
    <definedName name="_AMO_SingleValue_671486722_TaskState.2" hidden="1">"'AM2tAmhuF0BzpwCauwXQ3CuA5n4BNA8KoHlYiE/YyImqGJXb9B1lIuLJy8t/R80nYBFU7+3oaNFUHxFfiE8xMr/gXtP+XhQH5VjRl4K+5hhmxPHjBJwli9RUbXeEpmM8wtWQo243liPcqXN5BxiHDCvwiVoPfN2flq+5Iu4xRz8qBq7je4zfEseoL4xZwXi1csqatWbUdaB0nYZJFSb1Fc6V/i7wa+FK1+N3jukuuJ06TNeR1F3fimxBN6S'"</definedName>
    <definedName name="_AMO_SingleValue_671486722_TaskState.3" hidden="1">"'XwhlqDIFbyCTksZiKuPMQImc4rpp9bmmYJoHaLifg36/bIN0lsy5lOVf4vmfYCrd5hz2NzOtW0apkLnmJMq+8Tvka35EeY50Pbz6qZ6NOximh9exSwEy4huj3fXwEbJlec7bYYr9VQq0u8zKY5qAlQJTpFf2GnPuY3tpnFZwFZRVvAiElFZn5JKOhZ0vv6R9YUgX6PcHve0A+onwI6m895/9GcuL2ucn48Y/rrwPhSjhke5Vi4DnMBMtBJl'"</definedName>
    <definedName name="_AMO_SingleValue_671486722_TaskState.4" hidden="1">"'j2M8GylwmW3Uyw7GSCZTsTLFuZYNnMBEs6HO6ZmXQYapr3jDcSDHmG694ztq6Ovw+WSUFd8ijXCfBEP6O0NbaNDo9M7enM4CfAVuyo4pk5lVGynGlt+aKU1dNKjWdtw7RS4dIe4CyOlKRe3DGlcy7ziSHHQOGxW/JINj4v4RxkGfdWce+CvqB/1GLKHI6rjntf58ZyDd2cIfaYF8857P0Yx0lsyfKLxKPt1LGCa3xaHItLnzXJ0UKjuMjHN'"</definedName>
    <definedName name="_AMO_SingleValue_671486722_TaskState.5" hidden="1">"'k/RgnWMczdz24KIZ+PjWZwdODnWGdd6Amyw9qU/UPMHTj1/zqKedzVg6585h5H5i5z3GLCMQy1j1nluMJTM9bz8hPHhruEdP17xrMzbaRZ8O80sRA7U5ZGoxLH/N4bz696vo3Sj4DmoCUzuXOQc1y0b/8848iuZZVb3f5FWZde6vLO81OroIb7fVrqo4Ho8nS/N13PXMOrO8rez5sWiY5YavitL4NGTjeyqbW54DqWVc8wZRD0ve7him5h3'"</definedName>
    <definedName name="_AMO_SingleValue_671486722_TaskState.6" hidden="1">"'HD9DL6sA0zE1IcUVPhXIvFo24Gg/y8wjfASPphtXd3GefSho9awi2fMRVcs9Tqky//qOHkcWFZwLTvssucpzBcxGAJbkK23i1NDX20SvsukxJvXE6mE6SyyuhAynnpK0z9RmrdconovNJeFja0n42F4SPnaWhI/dJeFjb0n42F8SPg6WhI/DJeFDrTtZNCflRKNY2AoL7yje5dE2ff0XX1z+BVz+gUhDjsojUrPR/lHbux7Cgb1xzWyEP41'"</definedName>
    <definedName name="_AMO_SingleValue_671486722_TaskState.7" hidden="1">"'dD5k/jZbUTacy81mu0kEaSlHxii551k+g2ziOUFqzIas4mqmkaM7gPGodjW4p6SzqGlRPUMfYlLGpxdjUprEqY1WZW9WWsSpjVZlb1baxKmNVmVvVjrEqY1WZW9WusSpjVZlb1Z6xKmNVmVvVvrEqY1WZW9WBsSpjVZlb1aGxKmNVC5gF3TB2Zewq0K5mQc5+iug8u4y3rqdqr9duMM/Lu7YnaO+VIp5Ih+09UwQvwjJ+FEa9Tv6df4pZIx'"</definedName>
    <definedName name="_AMO_SingleValue_671486722_TaskState.8" hidden="1">"'C0X0ExthG0c4RZreB+Wyl41HO80LwjX5V6rDMrVCvZjX3paM3yw8WMgOlkac7kP2wNbdg7OQ4fF9ThNyd7Liz+9f899sLemiXmSNYted6jlx7TXeLtSzqXVzR7twy5o4PYNyTbddzuN0bTr9//giu1b4nAJ9b/3ms4w3bdWNwqbj+0//2jckqbXHQ0L32ZiPnEu5wnxqsZr1awV9MjMePfjH9L79/Eez5HkOgEZ5/wuTA+zvi4wn1cUN5t/'"</definedName>
    <definedName name="_AMO_SingleValue_671486722_TaskState.9" hidden="1">"'Jzxc1n4uRrvyWF8nPFxy+Lj5Byn8W/Gv83z1KmKHlilcxJvcZ+ZKM54uLk9nI4lfMeQDuoPSewPIue3peTOu+/hfXl1e9wN+toVPFmD5L4JDdPjTI8rPKbQn0nFjyp+9t6d/9N2tSvMEf1Jy/ZcPd/n2avw1DLZTJi7beP4dH0vOcfq4/lvv09O74ujeJ/lPZN5zXBKybzQJcn/jOq6dtg5deUPq7EDWzmhHlfBx4nfH5EjQl5+L+6YlEw+'"</definedName>
    <definedName name="_AMO_SingleValue_732119577_TaskState" hidden="1">"'Partitions:13'"</definedName>
    <definedName name="_AMO_SingleValue_732119577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732119577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732119577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732119577_TaskState.11" hidden="1">"'M5EFkusE9bTsT3gefJ+TRJYZ7wHj3M5yZddJYikLPlP8O0FNTbqGlKX3fUpsxzFFbMWIc3HO2Mzap6ZYyYmB7FbX23TURp36cMUGMVCyoxTY8uuL8PZllKvSZ4simZvndOxx8V9qpQ+Mqd0nqMi7OqNqTGHgpYRHhWl9Vu+MRJW6rC/pPB7Wm6vBK3OprrEK27a0xAdFk8p9oFxQfbG7dXBhKzSZvkX61wSWfWn4kneab1H4mtPdmlzl7Kb'"</definedName>
    <definedName name="_AMO_SingleValue_732119577_TaskState.12" hidden="1">"'LlXbMOSfRg4rMtPc7/6G7jyuk17BELg0qKfZcNU3vyP/KS/1/vNjTEZRQtUvz7sBp500mk9vTT86xi8nK855P3B9VP2cL3gf0H'"</definedName>
    <definedName name="_AMO_SingleValue_732119577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732119577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732119577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732119577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732119577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732119577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732119577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732119577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779436236_TaskState" hidden="1">"'Partitions:13'"</definedName>
    <definedName name="_AMO_SingleValue_779436236_TaskState.0" hidden="1">"'SASUNICODE7V3pb+I4FPfnlfZ/QKw0H0azpRc9NJcovUbTUhY6He0nRCmdQctVAp2tVvu/78/PcQ7nDiGBWSsCEuf5XX5+fs9xzDv2kf3NRmzISuyZ9dmMGWzAJmzM3rMy22FbbBu/JdwZsx7KH3B3zL7R3QWbs0f2OzvC+Uf2gf3KfmHv2C3rAsdfqDPG2Qg1OWwb0CMcXVB4wT0OdQ+qfcCWLdocch8094iupM3xjUwsNXy22Bm7wLekZ'"</definedName>
    <definedName name="_AMO_SingleValue_779436236_TaskState.1" hidden="1">"'OD8lDD1gGMAvH32BvXuFHmqgNsBzm0LO4eqg7MhJFkAlvM6xjeXbAbsQ4Jo4przOgD+z7j7AsoT0O0TVk6tCh30oYseOL9nx/jeZ7ugdYyrsqWZO5J+YEleB5YhnfVAT3Cpam2OqzmuOpD8lM67Jh4jBLMbS49keyKZhD65vA26x697uDboSlIwUHNu8sfbbUxwlZj0Zqj3IxdKLaL0THQWKMuD5twq5202p7N86Y6pdh40p9QnnnO0HTfF'"</definedName>
    <definedName name="_AMO_SingleValue_779436236_TaskState.10" hidden="1">"'0zZVyooikX/r1yl2mKNsRHAPsTh37jXF/UU5FF+TrLDn0fhqPE3HXH9ZWYIn9yjXsWZX+JzFKvCL3cKzwKz6CfufGDp0zOl7eTqyFWysWWHkO2u753uyo6HqPUuNJLXjYNqV2L3SHgFlbJes79r13OOpLG2H4LEztZKCp0TcizH1MdRrxaN0TqPqHGUT4juawoJG8Ssr0/Tb31/VebgO7XzNG//G1fYN9fJTV/bnxOauKXxC2cwI79E/pKx'"</definedName>
    <definedName name="_AMO_SingleValue_779436236_TaskState.11" hidden="1">"'fgamFmNK+J2M3550RymcmDyLSDc607Ui46qh7h7venQxnZms0UuJ+MGW+BdzUlFVoZkrfTeonhjlTK2aJg7NlO0qT2m0rswS2J1Fb3K39OG3iHAfE7MSCemnDoyXO37NZp0afKY5sWpOX3uLgO9FOHbpWuUvSinFxRrWexMBrCVsI1/qq+hofReL2tKD/cVBb6gqeiNv7KauRVXtbTEC0mPyX3QWNCTa3bi4MpWWT9EK/duAyTy2vkU7nLe'"</definedName>
    <definedName name="_AMO_SingleValue_779436236_TaskState.12" hidden="1">"'o5E9pps8ecOYnsc9esS7Lcm/hsG4/z78BbuHJ6Cnt+wqCaYpdlw9Sb/A+65P9CvAUNcRlFXxT/qayOs+kkUvP69DyrmLwc7/pE+UHtU7HwfWD/AQ=='"</definedName>
    <definedName name="_AMO_SingleValue_779436236_TaskState.2" hidden="1">"'nQJo7hZAc68AmvsF0KwWQPOgAJqHBdA8KoDmcSE+YTsnqnxU7rHvKOMRT15e/jtqLoCFU30wo6NVU31CfME/xcj8gnsd83tVHFRiRV8SukkxzJTixzk4SxapydrOCE3FeIKrCUXdTiwnuNOi8j4wTgiW4+O1Hul6ZJWXHRH3jKIfGQO38D3Db4li1BfCLGHcWjknzRoRdW0oVadBUgVJfYNzqb8r/Bq4UvX4nWK6K2qnPtG1JXXWN0Jb0An'"</definedName>
    <definedName name="_AMO_SingleValue_779436236_TaskState.3" hidden="1">"'ppnCBGhPg5jJxeQyiwu88BsgZjKthnhsKprmvtisJ+Pfq1k93yaxLWs4Nvh8ItkZt3idPI/K6TbQqkUteo8wtr11epjvCY2zR4c5H1WzUzjgFtJpdcpg51eD9foQPh62w15QtdslvlVBrQLyMrRy0BIgKe8V+Q859yt6aZzWc+WUVb3whBRWR+SSjoWZL79k/sKQa9HuG3/eAfEL5BNTfus7/DeXE6XOT8eMd11/7wpVwiPYqxcBznAmWo0'"</definedName>
    <definedName name="_AMO_SingleValue_779436236_TaskState.4" hidden="1">"'ywHGaC5SATLNVMsOxngmUvEyy7mWDZyQRLOhzOmZkoDG4vGc/jT2gm68E1hm6OX/eXSUJd02jW9/E4P6O0DbKBPo1APWsG8BNga2b08EycimhYzKh2PdHI5mmlQbOzQVqpUekQcAZFREIvztjRPhd5w4RineAYLXnEGp+XYA6yjG/ruHfFvqB/NGLKHIyrhXtfl8bShG4uEGMsi+cS9n6K4yy2ZPlF3OF2altBE58uxdzCZ81ztNAwLvKxz'"</definedName>
    <definedName name="_AMO_SingleValue_779436236_TaskState.5" hidden="1">"'XO0YAvj2e3StsDj1vh4VmcHdi51QbUWgPXXvvAHcp7ArufNTeRzrTZs/TPlKiJPEfMbY5JxomTGKs9tghI5nZufID6cNdzjxyuafXlrZbt3VgbBc50BjUQlivG/EZxX914dpRsFL0GNY3LmHJe47pr4f8aRX8ossrf/i7Qyi1bljfJSm6OH+H5b6qKG65k1L5qv525g1I3yt1HzX+ExSwPftTXw6MlGdtk2tzRX0s055vSjnpc93JBNLDuO'"</definedName>
    <definedName name="_AMO_SingleValue_779436236_TaskState.6" hidden="1">"'X6CX1YDplHUgxQ0+Nci8WTZgaz/LzCN4BA+nG1d3cZ5xSGj5TCLZcxBZyzlOyTLvOo4hRRY1nHNORyS5zHM5zLYPluQrauLUUNfVhK+mGRIm+WTq0ZoN5ldchnNXSdpnZ1HrMornYmdN+NhdEz721oSP/TXho7omfBysCR+Ha8LH0ZrwcbwmfMj1JavmpJJoFAtaSeEexQc02qav/+KJy7+Ayz8QaYhRecrkbLR31Have7Bhbx0zG8FPXbc'"</definedName>
    <definedName name="_AMO_SingleValue_779436236_TaskState.7" hidden="1">"'C5k/DJXXSqUU+s5U6SEMpLF5RJc/6SXMPxwlKGyZkHUcnlRSdCM7D1suolpLOopqgeoY62qa0Ta3Gpna0VWmrytyqdrVVaavK3Kr2tFVpq8rcqva1VWmrytyqqtqqtFVlblUH2qq0VWVuVYfaqrRVZW5VR9qqtFVlblXH2qq0Va1gFnRb25W2K1+7ioKMfopoP7uMt66nbq7XbhPP67u2x2+PlSKeSAftMVMEL9wyfhRGvcW8O/wUs0bAb1'"</definedName>
    <definedName name="_AMO_SingleValue_779436236_TaskState.8" hidden="1">"'+CYmzDb4cIvVrB+baS/6hne6FlR746G5LOjECtZDf2paMV5YeLGQHTydKJ5D9oDW3QOzk2H1esT29ODh1YvOv/h+SF3TVLxJGoW3K9Ly88prPE3ZdULm9Y9K4YYucGvj9Ituu4nW+Mpl+//wVXcn8Sjo+v/31QcAbtrrG6VdxeaO/7R5WUNrnqaF74Mh7z8Xc5z7RX016tYK+mRmLav2n/lt6/8fd8TiDRGc4+4XOlfZz2cYX7OL+8W/s57'"</definedName>
    <definedName name="_AMO_SingleValue_779436236_TaskState.9" hidden="1">"'eey8HMN2pND+zjt49bFx4k5Tu3ftH9b5qlTHT2wzi4Zf4v7Qkdx2sMt7eFULME7hvRRf8L4/iBifltIbr/7HtyXN7fH3aKv3cCTtZnYN6Gte5zucYXHFOozqfhRxc/eu/N/2i53hTlhf7J1e66e7/PsTXhqmWwmzNm2cXy6upecbfXx/LfXJ6f3xWG8R3nPZF4zmFIyL3TNxH9DDRw77Jw78ofN2IGtklCPm+Dj+O+P0BEhL78Xd0xKJp/q'"</definedName>
    <definedName name="_AMO_SingleValue_805804074_TaskState" hidden="1">"'Partitions:11'"</definedName>
    <definedName name="_AMO_SingleValue_805804074_TaskState.0" hidden="1">"'SASUNICODE7V1bb9pIFD7PK+1/QFlpH6puSMhd24sIpElVSligqfYpooRs0XJJsWk3Wu1/32/OeHzDNrYxNqARAuzxmXOZ+ebM8cx4/Ire0j80phGV6DsNaEYGDWlKE3pNe3RI+3SA/xKuTKiP9AdcndBffHVOJj3Sb3SO47f0hn6mn+gVdakHHn8jzwRHY+QUtB1Qj/HpQcIzrgmqL5A6AO2eLVtQHkPmEctVsgW/scWliu8+XdE1fpUkA'"</definedName>
    <definedName name="_AMO_SingleValue_805804074_TaskState.1" hidden="1">"'8d15tQHjyH4Dugl8t357DkB3SF4HtjcBVUNmo1gyRy0QtcJfoVlM3AfMUUL50LXIfh/wNVnSJ5C7oC5CmknKIMByqIPzb/QBX6PqQJZFzjbs0vmjq0f2pbXwGXER33Ik1r6S83EmYmze1he5+OexceI4Ozl0mfbvrFNsjyFvU2+Js77ODf4TEkwkNO09BP1NmG6ckx5M+T7kYukNkv6znLmSMtDpmmnizoz+ShfuRPOnYfMJ24T33PEjlfi'"</definedName>
    <definedName name="_AMO_SingleValue_805804074_TaskState.10" hidden="1">"'HuxHSANtRtRKnapc9otIkRRtUu+8m7NXc7T1amH4EBUHL94WGVTbwvInG+XhNRK9n56o4SnvJNcn932FwsZHvpMqQTvJT5Z/3Df27ePMjWqT3PfyXZL7hRpW6ak3xCR/M+A+SmhEcodDg+R7Dv39QjqL/HFrep39nBY1rgT08mH1U7b5vaH/AQ=='"</definedName>
    <definedName name="_AMO_SingleValue_805804074_TaskState.2" hidden="1">"'YQEyKwXIPCpA5nEBMk8KkHlagMyzAmSeFyDzohCfcJCTVNEr9+kr0kTEk5eX/4qcc3ARUh+s6GjdUr8hvhDfvK1VctdV1uVYMZeibnHk8sRRo4koL1l8pnK74zI/Rxn1fkSal4+TvsdXpJX7/PFGzv642YmNJbU/DhY0JucQuo7xFbRlesFxbY/LuoRcQ9ZlYkfLJVCU6Vf6BXcHdfrdOqriKCj+eRlIKaXIGC2ZDH9c95r+pQauXCLyb+D'"</definedName>
    <definedName name="_AMO_SingleValue_805804074_TaskState.3" hidden="1">"'sV6BmDhqTcznH/0Vq4sZJMn0WPdCLQLoSPrK+4msczqnEdef3B/E5l2LYcrEzlpzvjCVnO2PJ6c5YcrIzlhzvjCVHO2NJZWcsOdwZS7bXDvd43zZY4Y3Z/THzJc6mPD7tjpgVVZOtGHC827dHRt+DtmpF7WJkWd0vCEkyqpT3WjN71DBcfpPHh8PkVzl1BDoRRRqWBg2OkQd8v+Icy3uYKZdPfPm3OFZ3Hw2WYabWJVwDJd0tzYi8W3JTev'"</definedName>
    <definedName name="_AMO_SingleValue_805804074_TaskState.4" hidden="1">"'Wp4VqDPuF+phnT5nBebVz7vDKXFsrmGjhclc8NkFXH5yq2ZeUEJVqOVffpcOqgoIVvD9IH1t2PmSNCo7TIB5vvUINt+L7uylgQvi0+n/xwEO0vb5D7AWnq3v8G3x6nzCL9Qzb1r6RWcT6zx3ryRUATrTeL+hderonf6gZiINoXqFrocg/cy7mXCpKeV83fcu2vWvPX8CBVcKrTPay4xbcKm7cLA07pZxmrdJhOrhBIIjdu2cUZoVXUbb6Wd'"</definedName>
    <definedName name="_AMO_SingleValue_805804074_TaskState.5" hidden="1">"'JZd5XKP4qq0xblnkXqH2m+zpmO2XMWgguYggEvyVQBxcvjXAkSvABgxJzWu/miPC4szYcM7T0raUf9lc8nFa3G4IXpUNkSPow3R43hD9DjZED1ON0SPsw3R43xD9LjYED3UnPi6NSkn6sXC5oC9vfiQe9v0+Z8X4vJP0PIPRBqyV36yR4oWe23vrK1D26U486/7ISMu0Za65VSXzt6qMkgjKSpe8Vue9ZxzH59LpDYtyho+96msuF+iedRs'"</definedName>
    <definedName name="_AMO_SingleValue_805804074_TaskState.6" hidden="1">"'vx8p6RDVgtQr5NGY0phaD6YONao0qjJHVUWjSqMqc1QdaVRpVGWOqmONKo2qzFF1olGlUZU5qk41qjSqMkfVmUaVRlXmqDrXqNKoyhxVFxpVGlVrGAU90LjSuArE1TLK5bOIztxlvHU9NWuFZ4d13ty1PUH7QhQxIx22L0YRughk/ChMepsWdyUpZo1A0FPVxWAj6Kl2vVrB/XxDcK/neKFVe74ajbjMjNBSya7vSydrmR8upgdMZ8v9Uv3'"</definedName>
    <definedName name="_AMO_SingleValue_805804074_TaskState.7" hidden="1">"'D1tBe8/kcKf51LUqPBg34qaaRi4uyp43fGf5F6xparcfJWWKNZN6S5yks6THdKd625Nfylpat9+7gmqC9BHW267jdT3MZbIv0MclWcX/C2SPrOGZ+Yv3vg4/nI8n16fmt4l6kdvDg0KTD5LqjeenLRMwnnv660l5Ne7WCvZo/EtP+Tfu39P5NPOdzCYuucPQe34b2cdrHFe7jgu67tZ/Tfi4LP9fkp/i1j9M+blN8nBzj1P5N+7dVZp1qaI'"</definedName>
    <definedName name="_AMO_SingleValue_805804074_TaskState.8" hidden="1">"'E1uiHxFPe1juK0h1vZw/m5hO/CMUD+KYk9N+T4trTcefY9vC1vb4vroq3dwpN1SO6b0NEtTre4wmMK/5xU/Khi11t3/rPtaleYS/qTNm1ePd/57G2YtUw2Euau2zg+Xb3XpYMy++Dx4/H896JPTu+Lo3Rf5j2Tec0oSduxYkb8/4j0eHm167g+N5l9/ja7rVaWfRYF136N+0YTaWOme4iluXsvJdEe9iL5tRiF/YUSX09LurfWF5Y9PWo8K'"</definedName>
    <definedName name="_AMO_SingleValue_805804074_TaskState.9" hidden="1">"'1WOrt0XJCsLJ5/bQzmpnQg+TmRX8vEpsfYDjoUeI1EQT9I7jmtMpE1Z7+US5hx9NezINGiPWH+ZR5ehE98t9pdxS/uWxBu86p5o0c3Nm3PK1HtWBPkFOFK2fganNvog55ry9e4rY6TPLB1kzxgemTs9ZwV6nrry34FicfezmVUjzRX4P1i2d0H7ZNksS+iJf1vcjgxrhEeOLoVH2eK9Z88uHnV+I5v77sIZNfLXvLcWwtLXhQqxK3BcTITt'"</definedName>
    <definedName name="_AMO_SingleValue_825207699_TaskState" hidden="1">"'Partitions:13'"</definedName>
    <definedName name="_AMO_SingleValue_825207699_TaskState.0" hidden="1">"'SASUNICODE7V1ZbxpJEO7nlfY/IFbKQ5Q1vg/lEsZXFIxZcBztE8IYJ2i5woC91mr/+35dPT1Hzz0MM5BtjYA5quvq6qrqY5p37CP7m43YkJXYE+uzGTPYgE3YmL1nZbbDttg2fkt4MmY93H/A0zH7Rk8XbM4e2e/sGOcf2Qf2K/uFvWO3rAscf6HMGGcjlOSwbUCPcHRB4QXPONQ9qPYBW7Zoc8h90NwjupI2xzcysVTx2WLn7BLfkpKB8'"</definedName>
    <definedName name="_AMO_SingleValue_825207699_TaskState.1" hidden="1">"'zPC1AOOAfD22RuUu1PkOQDcDnBuW9g5VA2cDSHJArCc1zG+uWQzYB8SRBPXnNcB8H/G0xdQnoBun7ByagfQQR+66IHze3aC7322C1onuCpbmrkj6QeW5DVgGdJZD/QEl6rW5ria46oDyc/ovGviMUIwu7H0SLYfJJPQJ5e3Qc/4dQ/XBl1JCgZKzk3+eL2NCa4Sk94M5Z5zodQiSk9EZ4F7edCcW/d5nc3pLF+6YyqdB80ptYmnHG3HTXGn'"</definedName>
    <definedName name="_AMO_SingleValue_825207699_TaskState.10" hidden="1">"'4B5ice7ca4r7i3IoviZZYc+j8dV4mo65/rKyBE/uKNexRlf4mMUq8IvdwrPArPoJ+58YOnTM6Xt5OrIWbKxZYeQ7a7vHe7Kjoeo9S40kteNg2pXYrdKOgDK3S9Z27XLueCrvtkPw2D21koKnRNyLmPoY6rXiUbqgqDrHvQnxHU1hQVG8bvU0/fb3V3UerkO7v+bNf+Nq+4Za+Zmr9+fE5i4pfELZ7BHeo31IWb8CUws5pf1M5m7OJyPcn5k'"</definedName>
    <definedName name="_AMO_SingleValue_825207699_TaskState.11" hidden="1">"'8iEw3uKdtZ8J74HPfUf4OEN7dDGdmjTSWwP9gyn4L2Kkps9DQlL6b1F4Mc8RWjBYH95rtbE1qua2MFtgeRa15dy3EqRtnPBCjFAtqrQ2Ppjh/T2aZKn2mOLKpVX73FgffkXbq0LfKXZKajIszqvYkBl5K2EO41lfV5ng0idvigv7PQa2pOjwSt/kzViXL9taYgGgx+W+zC4oNNrduLgylZpO2Rr+64HJPLQ+STu8taj0T2nWzx5z9E9nurl'"</definedName>
    <definedName name="_AMO_SingleValue_825207699_TaskState.12" hidden="1">"'mX5Lk38dl2Huefcrdw5fQY9liFQSXFjsuGqTv5L3jJ/5F3CxriMor2KP5fWI256SRS+/jpeVYxeTne9cn4g+qnYuH7wP4D'"</definedName>
    <definedName name="_AMO_SingleValue_825207699_TaskState.2" hidden="1">"'AJq7BdDcK4DmfgE0DwqgeVgAzaMCaB4XQPOkEJ+wnRNVHpV77Dvu8YwnLy//HSUXwMKpPpjZ0fJUK7GyDwndpBg+pfxpjnwnWaYiSzszFBXjKa4mlHU6sZziSYvu94FxQrAcHy/1SNcj637ZkXHOKPrLHLCF7xl+S5SjvRBmCePWygVp1ogoa0OpOg2SKkjqG5xL/dXxa+BK1eN3ymnqVE99omtL6ixvhNagE9JN4RIlJsDNZeLyGESFP3k'"</definedName>
    <definedName name="_AMO_SingleValue_825207699_TaskState.3" hidden="1">"'MkDMYV8M8NxRMc19tVxLw79Wtn+6SWZe0nBt8PxBsleq8Ty1N9Gs20apEX+oa99zy2vfL9ER4jC063P0xtTdm97gEtNq74jBzKsHb/QgfDlthr6m31CVvWUKpAfEytvpgJUBU2Cv2G/qcZ+yteVbFmV9W/cYXUlARmX8yGmpv4T37B5ZUhX7P8fsekD9wfwLqb13n/4Zy4vS5yfjxxrXXvnAlHKK+SjHwnGSC5TgTLEeZYDnMBMtBJlj2M8'"</definedName>
    <definedName name="_AMO_SingleValue_825207699_TaskState.4" hidden="1">"'GylwmW3Uyw7GSCJR0O58hEFAa3l4zn8Sc0kvPgiqGb49f9ZZJQ1xTN+j4e52eUtkE20KcI1LNGwD4BtmpmD0/EqciGxYhi15ONbJ5WGjQ6GaSVKt0dAs6gjEjoxZk72uei3zChXCc4R0uescbnJZiDLPPbGp7V2Re0j0ZMmYNxtfDs69JYmtDNJXKMZfFcwd7PcJzHliy/jDvcTm0raOLTpZxb+Kx5jhYaxkU+tnmBGmwhnt0ubQt1mgmJi'"</definedName>
    <definedName name="_AMO_SingleValue_825207699_TaskState.5" hidden="1">"'2d1dmD3pS6p1AKw/toX/kCOE9jlvH0TOa/Thq1/pr6K6KeI8Y0xyThResYqz22CEn06Nz9BfDhLuOPHKxp9eWv1du+sHgTv6wwoEpUox/9GcF7de3WULgpegRrH5OxzXOG6a+L/GSO/lFn03v4v0spetCpvlJfaHD3E99tSF1Vcz6zR2Hw9dwNRN8rfRo1/hecsDXxX18CjJ4vssm5uaaykm3PO6Uc9L3u4IZtYNo5fopVVgemMdSDFDT5V'"</definedName>
    <definedName name="_AMO_SingleValue_825207699_TaskState.6" hidden="1">"'yLxZNmBrP8ueR3AED6cbV3dx5jgktJyTSDYPIks545S8513HMKTMoopzzumIJJf9XA6z7YMl+YqSOCXUdSXhq0mGhEnOTD1ao8H8istw4bqTdr4sal1C8VzsrAkfu2vCx96a8LG/JnwcrAkfh2vCx9Ga8HG8JnycrAkfcn3FqjmpJIpiQasn3FF8QNE2ffkXT17+BVz+gUxDROUpk6PR3qjtXvdgw946RjaCZ123AsZPwyV10qlGztlKHaS'"</definedName>
    <definedName name="_AMO_SingleValue_825207699_TaskState.7" hidden="1">"'hFJavqJJnPdPcw3GKuw0Tsoajk0qKTgTnYetlVEtJZ1FNUD1HGW1T2qZWY1M72qq0VWVuVbvaqrRVZW5Ve9qqtFVlblX72qq0VWVuVQfaqrRVZW5Vh9qqtFVlblVH2qq0VWVuVcfaqrRVZW5VJ9qqtFWtYBR0W9uVtitfu4qCjJ5FtOcu463rqZnrtdvE8/qu7fHbY6SIGemgPVaK4IVbxnNh1FvMu8NNMWsE/HZDKMY2/HZI0KsVnG8r+U'"</definedName>
    <definedName name="_AMO_SingleValue_825207699_TaskState.8" hidden="1">"'c92wstG/lqbEg6MwK1kl3sS0cryg8XEwHTydKJ5D9oDW3QOzk2H3XWpzcnhw4s3vX/Q/LC7pIl4kiULbnelxce03nH3ZZULm9Y9K4YYucGvj9Ituu4nW+Mpl+//wVXcn8Sjo+v/31QcAbtrrG6VdxeaO/7R5WUNrnqbF74Mp7z8Xc5z7VX016tYK+mZmLav2n/lt6/8fd8TiHROc4+4VPXPk77uMJ9nF+/W/s57eey8HMN2pND+zjt49bFx'"</definedName>
    <definedName name="_AMO_SingleValue_825207699_TaskState.9" hidden="1">"'4kxTu3ftH9bZtaphhZYY1eMv8V9qbM47eGW9nAqluAdQ/ooP2F8fxAxvi0kt999D27Lm9vibtHWbuDJ2kzsm9DWLU63uMJzCnVOKn5W8bO37vxn2+WuMKfsT7Zu8+r5zmdvwqxlspEwZ93G8enqXnK21cfz316fnN4Xh/Ee5T2Tec1gSsm80DUT/400cOywc+HoP2zGDmyVhHrcBB/Hf59DI0Jefi9uTEomn+rTNlXKiiKRf+3XKHeY496I'"</definedName>
    <definedName name="_AMO_SingleValue_921006515_TaskState" hidden="1">"'Partitions:11'"</definedName>
    <definedName name="_AMO_SingleValue_921006515_TaskState.0" hidden="1">"'SASUNICODE7V1Zb+JIEK7nlfY/oKw0D6PZkJBbO4cI5BgNQ1ggGe0TYgjZQcs1YDITrfa/79fVbl9gYzvGdlALAXZ3dR3dn6urD9tv6QP9pBENqUCP1KcZzWlAExrTO9qhfdqlPfwXkDOmHtLvkTumvzl3QQY90O90iuMP9J5+pV/oLbWpCx7/oMwYRyOUFLQtUI/w6ULCE/IE1VdI7YN2x5ItKA8h84DlKtmC38jkUsZ3ly7oCr9K0hzHV'"</definedName>
    <definedName name="_AMO_SingleValue_921006515_TaskState.1" hidden="1">"'ebUA48B+PbpDcrdeew5At0+eO5Z3AVVBZoNYckCtELXMX6FZTNwHzJFA+dC1wH4f0LuEyRPILfPXIW0I9RBH3XRg+Zf6Qy/h1SCrDOc7Vg1c8fWDyzLK+Ay5KMe5EktvbVm4MzAWQeWV/m4a/KZB3B2c+mxbd/ZJlmfwt4654nzHs7nfKYkzFHSMPUT7TZmumJIeTOU+5GKpCZLemQ5C6SlIdOw0kWbGXyUrtwxl05D5pSviccUseOWuJ+B'"</definedName>
    <definedName name="_AMO_SingleValue_921006515_TaskState.10" hidden="1">"'PVd0qXDxmePpArST/GTdh31z1S7OnGg2yDmia5N8ctzcrDn1roDob8jaRQ0NaWiO6uX7vrw+Pp5F3uglvs5eTssal1bEjn7tU7T4vaf/AQ=='"</definedName>
    <definedName name="_AMO_SingleValue_921006515_TaskState.2" hidden="1">"'zFIGMg8ykHmYgcyjDGQeZyDzJAOZpxnIPMvEJ+ylJFX0yj36hjQR8aTl5b+h5AJchNR7MzratNTviC/EN21rldxs6voJeR3zN0vZm7K+GCriVNQNjtumHDMb0CxadKpKO6NSL0cZ839GmpuPnb7DOdLKXf64xw3eUYM9MpDU3lGAoDG4hNB1hK+gLdJrjuq7XNcFlBqwLmNrrFAARZFe0W8YG1XpD/OojKNV0d+blZRSioxQo8nwRrXv6F+'"</definedName>
    <definedName name="_AMO_SingleValue_921006515_TaskState.3" hidden="1">"'qIecc454azl7hmlmAxuBS9vF/gZo4cRJNn2X/+3olXQEf2V7hNfbnVOC283rD8JwLIWw52xpLTrfGkpOtseR4ayw52hpLDrfGkoOtsaS0NZbsb40lL9cO52znS7DCHbN7Y+ZznE14dt4ZMSuqOlvR53i3Z80LfwRt2Yzaxby6Gi8ISTKqlCPNmTVn6i+/zrPjfvLLnDoEnYgi56YGNY6R+zxesY/lGGbC9RNe/g2O1eijxjKM2Lr4a6CkO6'"</definedName>
    <definedName name="_AMO_SingleValue_921006515_TaskState.4" hidden="1">"'XNA0dLTkq3PhXk1egW45l6SJv9eTWR9+XZXBqomyvg8Ll8roGsKj4XoS0rRqjRYqi2j4dTGwUNfLuQ3jdHP0aKCA3SIh1sXqIFm/B97WdjQfi28HzSw0Gwv7xG6XukqbH/Nb5dTpkF+odk2l9JLeN8Zs31pIuAOq7eJNpfeLk6fss5xECwL1Ct0OYeuJtyL7VKelotf8Ot/9yWv4IHKYNTlTqw4gbfMmx+WRiwaz/JWKXFdHJ/RBS5Yesuz'"</definedName>
    <definedName name="_AMO_SingleValue_921006515_TaskState.5" hidden="1">"'Aytom5yXtQ9BqqUcxZXpS2vvIvUO7R+kzUdseUqBhU0eyu4RN8DEaaEdydE8P6HIXNS8+oP1rywOBM2XLpS4s78r1tJz16L/ZzoUcqJHgc50eMwJ3oc5USP45zocZITPU5zosdZTvRQOwI2rUkxUi/mtw7s7sUH3NvGL/+0FJffQss/EWnIXnlqzRQt99ruVVubtk1h1l93fWZcgi11yimvXb1VdRBHUlC84rU86TXnHj7nSK2blBV8OrGs'"</definedName>
    <definedName name="_AMO_SingleValue_921006515_TaskState.6" hidden="1">"'6KzRPGi134uUeIhqQOoFymhMaUxtBlP7GlUaVYmjqqRRpVGVOKoONKo0qhJH1aFGlUZV4qg60qjSqEocVccaVRpViaPqRKNKoypxVJ1qVGlUJY6qM40qjaoNzILuaVxpXK3E1TrK9auI9tpluH09FXOHZ4t1zu/enlVPxchiRdrvqSBZ6CKQ8SMz6U1afiZLNi2y6k56vUfAeVfB6r7Gvvaf299UaMh1NvetleR6nHiy1nm/bPqdeLZ01ur'"</definedName>
    <definedName name="_AMO_SingleValue_921006515_TaskState.7" hidden="1">"'vt3P1is8XSPHuJlF61KjP9xINHVyUPU38zvAvrq6BefXYJQuskSxbcN37JP2UM8V9LXm1vKF1u6xbyBO056BOdve08x6qOdsifUy0vdO3OHtgHUfMT+y6vffwfCC5Kzy9vdPL1DYebJp4mNx0DC19mYi0xD1XF9qraa+WsVfzxj/av2n/Ft+/ibtrzmHRBY4+4lvTPk77uMx93KrRrvZz2s8l4efqfO+89nHax+XFx8mZRe3ftH97jn+7hm'"</definedName>
    <definedName name="_AMO_SingleValue_921006515_TaskState.8" hidden="1">"'23/ARzce90S3s47eEy93DeGfLwPs7/ORt96Doh8VQNOZcua9m+u93fb+Tp6k5/xU09GeKc/qK8ra2lu6b1EtZQoo3LnW0bxqerN1u0UGefXH48nP9e9snxfXGQ7uu8ZzSvGSQpL6vmRYeP9y9XYa9qIG3EdPehrljnkzhETe4E8muw/r0lf7KZNuiYu1OKLl8czkpVom15kWh1YZdzYttObQXwsWOCgodPgbXvcy/6ENgzhZN0yT2igbQJ6'"</definedName>
    <definedName name="_AMO_SingleValue_921006515_TaskState.9" hidden="1">"'x1FQnFN3dg9/rIHDVuLNyTealN1xQ9Obu6SE6beMWOKr8CHsuELODXhlew8dfU7c0ZIn5k6SF/pH6vZvrTkKHuH3OXn4czMWq7H5H1v2twG3dS0VdbMlH8bfF3MzZGHHPX4x1viHUBPDh5VfjuRM860RzPeFnfXvl/6ptAgnhEZFgt+z5L0IqOGa0C0SJXKXO/LCJEUTVLvf1qwl7K1dWsx9yBpHU7cV9eqlhZWTy1k+7dG8JOVROtO+JlC'"</definedName>
    <definedName name="_AMO_SingleValue_991905274_TaskState" hidden="1">"'Partitions:13'"</definedName>
    <definedName name="_AMO_SingleValue_991905274_TaskState.0" hidden="1">"'SASUNICODE7V3pb+I4FPfnlfZ/QF1pPoxmS+ldzSUKPUZDoQudjvYTopTOoOUaAp2tVvu/78/PcQ7nIAkhAdaKgMR5fpefn59fHPOOfWR/syEbsAJ7Zj02ZQbrszEbsfdsh5XYLtvDbwF3RqyL8kfcHbFvdHfOZuyJ/c5Ocf6RfWC/sl/YO3bHOsDxF+qMcDZETQ7bAvQQRwcUXnCPQz2Aag+wOxZtDnkImgdEV9Lm+IYmljI+u+yCXeFbU'"</definedName>
    <definedName name="_AMO_SingleValue_991905274_TaskState.1" hidden="1">"'jJwXiVMXeDoA2+PvUG9e0WeI8CVgHPPws6hKuBsAEnmgOW8jvDNJZsC+4AgbnHNee0D/2fcfQHlMej2CCundgQd9KCLLjh/YGf4PmT7oHWGqx1LM/ckfd+SvAIsAzrrgp7gUtXaDFczXLUheZXOOyYeIwSzG0uXZPtBMgl9cnnrdI9fd3Ft0JWkYKDmzOSPt9uI4IoR6U1R72cmlJpE6ZnozFGWBc2ZVc7bbEZn2dIdUe0saE6oTzxnaDtu'"</definedName>
    <definedName name="_AMO_SingleValue_991905274_TaskState.10" hidden="1">"'ImTl96KOSfHkU33apkpZVCTyb/0KxQ4zlA0J7jES5869pri/2AnFd0tW2PVofDWepm2uvywuwZN7lGtb2RWes1gFfrFbeBqYVT9h/3NPm44ZfS9PR7aCjTUtjHxnbXe+Jz0aqt7T1EhcOw6mXYzcK+0RUMZ28fquXc89nsrSVggee6ZWUPAUiHsxpj6Feq1olC5pVJ2hbEx8L6Ywp1G8Zs00/f4ZQNV5uA7t+Zo3/o2q7Qb18qpr9ufE5q4'"</definedName>
    <definedName name="_AMO_SingleValue_991905274_TaskState.11" hidden="1">"'pfMKOOSN8QP+Qsn4FpiZiSvuejN2cd4Yon5o8iEg3eKZtR8IH4LPkqH8PCO9uhlOzRepL4H80Zb8D7MSUWWhoQt+31F8MM2MrssXBs2Y7WpNabinZAtujqC3vboUobeMcD0SWYk69te7RFOfv2axTps8ERzqtykvvcPAdaScOfavcxWnJqDgXtZ7EwGsJewjX+qr6HB9Nova4oP9zUFuqBo/Ebb7KymTZ3hYTEE0m/518TmODza2bC0Np2b'"</definedName>
    <definedName name="_AMO_SingleValue_991905274_TaskState.12" hidden="1">"'i90a8tuNwTy4Mk03uTes+Ydt3sMuf8RPa7G9YheR5MfLadR/ln9V1cOT2GnaswqKbYcdkwdSf/NTX+P7jvQkNcRtEfxf/Rq2NuMonUOX5ynlVMXo73fSL+oPYpWvg+sP8A'"</definedName>
    <definedName name="_AMO_SingleValue_991905274_TaskState.2" hidden="1">"'iqUcaO7nQPMgB5qHOdA8yoHmcQ40T3KgeZoDzbNcfMJeRlT5qNxl31HGI56svPx31JwDC6f6aEZHy1MtRoo+JPQtjeETip9miHfiRSqytjNCUTGe42pMUacTyznuNKm8B4xjguX4eK0nuh5a5TuOiHNKo7+MAZv4nuK3QDHaC2GWMG6tXJJmjQV1bShVp0FSBUndwLnUXw2/Bq5UPX6nmKZG7dQjurakzvpGaAs6Id0UrlBjDNxcJi6PQVT'"</definedName>
    <definedName name="_AMO_SingleValue_991905274_TaskState.3" hidden="1">"'4nacAOYNx1c1zQ8E089V2MQb/Xt366S6edUnLaeD7kWDL1OY96mliXrOJViXmUjcoc8trl+/QHeExdulwz8fU2Zg94xLQ6uyKw8yoBu/3Q3w4bJG9ptlSh7xlAbX6xMvImoMVAFFkr9hvmHNW2VvzrIwzv6j6jS+koCIi/3g01NnCe/YPLKkM/V7g9z0gf6B8DOpvXef/hnLi9Lnx+PGOa6994Qo4RHtF5zgYU4HaTh1lomMuRJDlbGskOd'"</definedName>
    <definedName name="_AMO_SingleValue_991905274_TaskState.4" hidden="1">"'0aSU62RpLjrZHkaGskOdwaSQ62RpL9rZGktDWSbK4czizyJkjhjqqjzRDGlPl/dM25Nmce4C+ThLqh2U/PJ0LdRmnrZIc9mrF0rScmnwBbNmebz8SpyJ5wXsS8wD173Tyt1OlpVpBWylQ6AJxBM2ihF2euwT4XeaYx9bvgOX38DEd0XoI5SDMfUsG9GvuC/lGPKHMwribufV0ayy10cwX/tiyea9h7FcdFZMmyy9CE26ltBbf4dChHI3zWL'"</definedName>
    <definedName name="_AMO_SingleValue_991905274_TaskState.5" hidden="1">"'EMLDeMiG9u8RAs2MabeLW0LfMyMjmd1dmDn3q6o1hyw/toX/kDmle163lyWXAfQgq1/ptyWyGuJfPiIZBwrmVSV5xZBiRygm58gPpw13OPHK8rWv7Wyo/dWxonnxvo0EhUoJ/SN4Ly69+oo2Sh4DWockzNHdY3rjol/G0d+KbPI9v1fpJVZV1XeRV5qc/QQ3W9LXZRxPbWe3mXruesYdRf520XPS8Jjljq+y2vg0eON7LJt7mie1sk45vSj'"</definedName>
    <definedName name="_AMO_SingleValue_991905274_TaskState.6" hidden="1">"'npU9NMgmlh3Hr9DLysBUZW1I0cCnDJk3ywZs7ac58wgewcPpRtVdlGfiElo+w4733FzWco5Tssy77m1AkUUZ55zTIUku57kcZs8HS/wViFFqqOsQw1cfDgiTXMnwZD095FdchktXSdL1FYvWseXPRWlN+NhfEz4O1oSPwzXh42hN+DheEz5O1oSP0zXh42xN+JDr8VbNSTHWKBa02s49ivdptE1e/8UTl38Bl38g0hCj8oTJbLR31Havk7N'"</definedName>
    <definedName name="_AMO_SingleValue_991905274_TaskState.7" hidden="1">"'h7xyZjeBVOrsB+dNwSZ10+Nqn8DU+UgdJKIXFK6rkaa9M6uI4R2ndhKzgaCeSor2A87D1laqlJLOoW1C9QB1tU9qmVmNTJW1V2qpSt6p9bVXaqlK3qgNtVdqqUreqQ21V2qpSt6ojbVXaqlK3qmNtVdqqUreqE21V2qpSt6pTbVXaqlK3qjNtVdqqVpAF3dN2pe3K164WQS5+img/u4y2rqdirtduEc/ru7bHb0+qPJ5IB+3JlQcv3DJ+5k'"</definedName>
    <definedName name="_AMO_SingleValue_991905274_TaskState.8" hidden="1">"'a9ybw7ouWzRsBv95x8bMNvRx29WsH5tpL/qGd7oWVHvgobkM6MQK2kN/Ylo7XID+czAiaTpb2Q/6A1tEHv5Nh81FiP3pwcOLB41/8PyAu7axaII1G34HpXV3hMZ4m7L6lcNtjiXZTETj98P6l013E73xhNvn7/C67kflYcH1//+6jgDNqNaXWruL3Q3vePigltctXRvPBlPObj73JeaK+mvVrOXk2NxLR/0/4tuX/j7/mcQ6ILnH3Cp6Z9n'"</definedName>
    <definedName name="_AMO_SingleValue_991905274_TaskState.9" hidden="1">"'PZxufs4v3m39nPaz6Xh5+q0J4f2cdrHrYuPEzlO7d+0f1vmqVMFPbDCrhl/i/tKR3Hawy3t4VQswTuG9FB/zPj+ICK/LSS3330P7sub2+Pu0Nca8GQtJvZNaOkep3tc7jGF+kwqelSx7b07+6ftcleYc/YnW7fn6tk+z96Ep5bxMmHOto3i09W95Gyrj+a/vT45uS8O432R94znNYMpxfNCN0z8l17fscPOpWP+sBk7sBVj6nETfBz//Rk6'"</definedName>
    <definedName name="_AMO_UniqueIdentifier" localSheetId="0" hidden="1">"'1d42739f-d7fd-4229-a551-64b856bb941d'"</definedName>
    <definedName name="_AMO_UniqueIdentifier" localSheetId="12" hidden="1">"'cadcb751-a4ec-47a5-837e-d7004bbc23e1'"</definedName>
    <definedName name="_AMO_UniqueIdentifier" localSheetId="21" hidden="1">"'cadcb751-a4ec-47a5-837e-d7004bbc23e1'"</definedName>
    <definedName name="_AMO_UniqueIdentifier" localSheetId="20" hidden="1">"'cadcb751-a4ec-47a5-837e-d7004bbc23e1'"</definedName>
    <definedName name="_AMO_UniqueIdentifier" localSheetId="10" hidden="1">"'cadcb751-a4ec-47a5-837e-d7004bbc23e1'"</definedName>
    <definedName name="_AMO_UniqueIdentifier" hidden="1">"'cadcb751-a4ec-47a5-837e-d7004bbc23e1'"</definedName>
    <definedName name="_AMO_UniqueIdentifier_1" hidden="1">"'49c96197-7400-4aea-945c-e5f384f663c1'"</definedName>
    <definedName name="_AMO_XmlVersion" hidden="1">"'1'"</definedName>
    <definedName name="_xlnm._FilterDatabase" localSheetId="15" hidden="1">'14_16 imports exports by sector'!$B$2:$C$42</definedName>
    <definedName name="_nishal" localSheetId="0" hidden="1">#REF!</definedName>
    <definedName name="_nishal" localSheetId="18" hidden="1">[1]Table3.8c!#REF!</definedName>
    <definedName name="_nishal" localSheetId="19" hidden="1">[1]Table3.8c!#REF!</definedName>
    <definedName name="_nishal" localSheetId="9" hidden="1">#REF!</definedName>
    <definedName name="_nishal" hidden="1">#REF!</definedName>
    <definedName name="Asanda" localSheetId="0">#REF!</definedName>
    <definedName name="Asanda" localSheetId="12">#REF!</definedName>
    <definedName name="Asanda" localSheetId="13">#REF!</definedName>
    <definedName name="Asanda" localSheetId="18">'[2]Table 2'!#REF!</definedName>
    <definedName name="Asanda" localSheetId="19">'[2]Table 2'!#REF!</definedName>
    <definedName name="Asanda" localSheetId="9">#REF!</definedName>
    <definedName name="Asanda" localSheetId="10">#REF!</definedName>
    <definedName name="Asanda">#REF!</definedName>
    <definedName name="B1_av78" localSheetId="0">#REF!</definedName>
    <definedName name="B1_av78" localSheetId="12">#REF!</definedName>
    <definedName name="B1_av78" localSheetId="13">#REF!</definedName>
    <definedName name="B1_av78" localSheetId="18">#REF!</definedName>
    <definedName name="B1_av78" localSheetId="19">#REF!</definedName>
    <definedName name="B1_av78" localSheetId="9">#REF!</definedName>
    <definedName name="B1_av78" localSheetId="10">#REF!</definedName>
    <definedName name="B1_av78">#REF!</definedName>
    <definedName name="Budget_adjusted_96_97" localSheetId="0">#REF!</definedName>
    <definedName name="Budget_adjusted_96_97" localSheetId="12">#REF!</definedName>
    <definedName name="Budget_adjusted_96_97" localSheetId="13">#REF!</definedName>
    <definedName name="Budget_adjusted_96_97" localSheetId="18">#REF!</definedName>
    <definedName name="Budget_adjusted_96_97" localSheetId="19">#REF!</definedName>
    <definedName name="Budget_adjusted_96_97" localSheetId="9">#REF!</definedName>
    <definedName name="Budget_adjusted_96_97" localSheetId="10">#REF!</definedName>
    <definedName name="Budget_adjusted_96_97">#REF!</definedName>
    <definedName name="Budget_main_96_97" localSheetId="0">#REF!</definedName>
    <definedName name="Budget_main_96_97" localSheetId="12">#REF!</definedName>
    <definedName name="Budget_main_96_97" localSheetId="13">#REF!</definedName>
    <definedName name="Budget_main_96_97" localSheetId="18">#REF!</definedName>
    <definedName name="Budget_main_96_97" localSheetId="19">#REF!</definedName>
    <definedName name="Budget_main_96_97" localSheetId="9">#REF!</definedName>
    <definedName name="Budget_main_96_97" localSheetId="10">#REF!</definedName>
    <definedName name="Budget_main_96_97">#REF!</definedName>
    <definedName name="Budget_main_97_98" localSheetId="0">#REF!</definedName>
    <definedName name="Budget_main_97_98" localSheetId="12">#REF!</definedName>
    <definedName name="Budget_main_97_98" localSheetId="13">#REF!</definedName>
    <definedName name="Budget_main_97_98" localSheetId="18">#REF!</definedName>
    <definedName name="Budget_main_97_98" localSheetId="19">#REF!</definedName>
    <definedName name="Budget_main_97_98" localSheetId="9">#REF!</definedName>
    <definedName name="Budget_main_97_98" localSheetId="10">#REF!</definedName>
    <definedName name="Budget_main_97_98">#REF!</definedName>
    <definedName name="DEC08_SML" localSheetId="0">#REF!</definedName>
    <definedName name="DEC08_SML" localSheetId="12">#REF!</definedName>
    <definedName name="DEC08_SML" localSheetId="18">#REF!</definedName>
    <definedName name="DEC08_SML" localSheetId="19">#REF!</definedName>
    <definedName name="DEC08_SML" localSheetId="21">#REF!</definedName>
    <definedName name="DEC08_SML" localSheetId="20">#REF!</definedName>
    <definedName name="DEC08_SML" localSheetId="9">#REF!</definedName>
    <definedName name="DEC08_SML" localSheetId="10">#REF!</definedName>
    <definedName name="DEC08_SML">#REF!</definedName>
    <definedName name="DHDHDH" localSheetId="0">#REF!</definedName>
    <definedName name="DHDHDH" localSheetId="12">#REF!</definedName>
    <definedName name="DHDHDH" localSheetId="13">#REF!</definedName>
    <definedName name="DHDHDH" localSheetId="18">#REF!</definedName>
    <definedName name="DHDHDH" localSheetId="19">#REF!</definedName>
    <definedName name="DHDHDH" localSheetId="9">#REF!</definedName>
    <definedName name="DHDHDH" localSheetId="10">#REF!</definedName>
    <definedName name="DHDHDH">#REF!</definedName>
    <definedName name="Emp" localSheetId="0" hidden="1">#REF!</definedName>
    <definedName name="Emp" localSheetId="12" hidden="1">#REF!</definedName>
    <definedName name="Emp" localSheetId="18" hidden="1">'[1]Table 2'!#REF!</definedName>
    <definedName name="Emp" localSheetId="19" hidden="1">'[1]Table 2'!#REF!</definedName>
    <definedName name="Emp" localSheetId="9" hidden="1">#REF!</definedName>
    <definedName name="Emp" localSheetId="10" hidden="1">#REF!</definedName>
    <definedName name="Emp" hidden="1">#REF!</definedName>
    <definedName name="End_column" localSheetId="0">#REF!</definedName>
    <definedName name="End_column" localSheetId="12">#REF!</definedName>
    <definedName name="End_column" localSheetId="13">#REF!</definedName>
    <definedName name="End_column" localSheetId="18">#REF!</definedName>
    <definedName name="End_column" localSheetId="19">#REF!</definedName>
    <definedName name="End_column" localSheetId="9">#REF!</definedName>
    <definedName name="End_column" localSheetId="10">#REF!</definedName>
    <definedName name="End_column">#REF!</definedName>
    <definedName name="End_Row" localSheetId="0">#REF!</definedName>
    <definedName name="End_Row" localSheetId="12">#REF!</definedName>
    <definedName name="End_Row" localSheetId="13">#REF!</definedName>
    <definedName name="End_Row" localSheetId="18">#REF!</definedName>
    <definedName name="End_Row" localSheetId="19">#REF!</definedName>
    <definedName name="End_Row" localSheetId="9">#REF!</definedName>
    <definedName name="End_Row" localSheetId="10">#REF!</definedName>
    <definedName name="End_Row">#REF!</definedName>
    <definedName name="End_sheet" localSheetId="0">#REF!</definedName>
    <definedName name="End_sheet" localSheetId="12">#REF!</definedName>
    <definedName name="End_sheet" localSheetId="13">#REF!</definedName>
    <definedName name="End_sheet" localSheetId="18">#REF!</definedName>
    <definedName name="End_sheet" localSheetId="19">#REF!</definedName>
    <definedName name="End_sheet" localSheetId="9">#REF!</definedName>
    <definedName name="End_sheet" localSheetId="10">#REF!</definedName>
    <definedName name="End_sheet">#REF!</definedName>
    <definedName name="Excel_table_from_1998" localSheetId="0">#REF!</definedName>
    <definedName name="Excel_table_from_1998" localSheetId="18">#REF!</definedName>
    <definedName name="Excel_table_from_1998" localSheetId="19">#REF!</definedName>
    <definedName name="Excel_table_from_1998" localSheetId="9">#REF!</definedName>
    <definedName name="Excel_table_from_1998">#REF!</definedName>
    <definedName name="Expend_actual_96_97" localSheetId="0">#REF!</definedName>
    <definedName name="Expend_actual_96_97" localSheetId="12">#REF!</definedName>
    <definedName name="Expend_actual_96_97" localSheetId="13">#REF!</definedName>
    <definedName name="Expend_actual_96_97" localSheetId="18">#REF!</definedName>
    <definedName name="Expend_actual_96_97" localSheetId="19">#REF!</definedName>
    <definedName name="Expend_actual_96_97" localSheetId="9">#REF!</definedName>
    <definedName name="Expend_actual_96_97" localSheetId="10">#REF!</definedName>
    <definedName name="Expend_actual_96_97">#REF!</definedName>
    <definedName name="FitTall" localSheetId="0">#REF!</definedName>
    <definedName name="FitTall" localSheetId="12">#REF!</definedName>
    <definedName name="FitTall" localSheetId="13">#REF!</definedName>
    <definedName name="FitTall" localSheetId="18">#REF!</definedName>
    <definedName name="FitTall" localSheetId="19">#REF!</definedName>
    <definedName name="FitTall" localSheetId="9">#REF!</definedName>
    <definedName name="FitTall" localSheetId="10">#REF!</definedName>
    <definedName name="FitTall">#REF!</definedName>
    <definedName name="FitWide" localSheetId="0">#REF!</definedName>
    <definedName name="FitWide" localSheetId="12">#REF!</definedName>
    <definedName name="FitWide" localSheetId="13">#REF!</definedName>
    <definedName name="FitWide" localSheetId="18">#REF!</definedName>
    <definedName name="FitWide" localSheetId="19">#REF!</definedName>
    <definedName name="FitWide" localSheetId="9">#REF!</definedName>
    <definedName name="FitWide" localSheetId="10">#REF!</definedName>
    <definedName name="FitWide">#REF!</definedName>
    <definedName name="FooterLeft1" localSheetId="0">#REF!</definedName>
    <definedName name="FooterLeft1" localSheetId="12">#REF!</definedName>
    <definedName name="FooterLeft1" localSheetId="13">#REF!</definedName>
    <definedName name="FooterLeft1" localSheetId="18">#REF!</definedName>
    <definedName name="FooterLeft1" localSheetId="19">#REF!</definedName>
    <definedName name="FooterLeft1" localSheetId="9">#REF!</definedName>
    <definedName name="FooterLeft1" localSheetId="10">#REF!</definedName>
    <definedName name="FooterLeft1">#REF!</definedName>
    <definedName name="FooterLeft2" localSheetId="0">#REF!</definedName>
    <definedName name="FooterLeft2" localSheetId="12">#REF!</definedName>
    <definedName name="FooterLeft2" localSheetId="13">#REF!</definedName>
    <definedName name="FooterLeft2" localSheetId="18">#REF!</definedName>
    <definedName name="FooterLeft2" localSheetId="19">#REF!</definedName>
    <definedName name="FooterLeft2" localSheetId="9">#REF!</definedName>
    <definedName name="FooterLeft2" localSheetId="10">#REF!</definedName>
    <definedName name="FooterLeft2">#REF!</definedName>
    <definedName name="FooterLeft3" localSheetId="0">#REF!</definedName>
    <definedName name="FooterLeft3" localSheetId="12">#REF!</definedName>
    <definedName name="FooterLeft3" localSheetId="13">#REF!</definedName>
    <definedName name="FooterLeft3" localSheetId="18">#REF!</definedName>
    <definedName name="FooterLeft3" localSheetId="19">#REF!</definedName>
    <definedName name="FooterLeft3" localSheetId="9">#REF!</definedName>
    <definedName name="FooterLeft3" localSheetId="10">#REF!</definedName>
    <definedName name="FooterLeft3">#REF!</definedName>
    <definedName name="FooterLeft4" localSheetId="0">#REF!</definedName>
    <definedName name="FooterLeft4" localSheetId="12">#REF!</definedName>
    <definedName name="FooterLeft4" localSheetId="13">#REF!</definedName>
    <definedName name="FooterLeft4" localSheetId="18">#REF!</definedName>
    <definedName name="FooterLeft4" localSheetId="19">#REF!</definedName>
    <definedName name="FooterLeft4" localSheetId="9">#REF!</definedName>
    <definedName name="FooterLeft4" localSheetId="10">#REF!</definedName>
    <definedName name="FooterLeft4">#REF!</definedName>
    <definedName name="FooterLeft5" localSheetId="0">#REF!</definedName>
    <definedName name="FooterLeft5" localSheetId="12">#REF!</definedName>
    <definedName name="FooterLeft5" localSheetId="13">#REF!</definedName>
    <definedName name="FooterLeft5" localSheetId="18">#REF!</definedName>
    <definedName name="FooterLeft5" localSheetId="19">#REF!</definedName>
    <definedName name="FooterLeft5" localSheetId="9">#REF!</definedName>
    <definedName name="FooterLeft5" localSheetId="10">#REF!</definedName>
    <definedName name="FooterLeft5">#REF!</definedName>
    <definedName name="FooterLeft6" localSheetId="0">#REF!</definedName>
    <definedName name="FooterLeft6" localSheetId="12">#REF!</definedName>
    <definedName name="FooterLeft6" localSheetId="13">#REF!</definedName>
    <definedName name="FooterLeft6" localSheetId="18">#REF!</definedName>
    <definedName name="FooterLeft6" localSheetId="19">#REF!</definedName>
    <definedName name="FooterLeft6" localSheetId="9">#REF!</definedName>
    <definedName name="FooterLeft6" localSheetId="10">#REF!</definedName>
    <definedName name="FooterLeft6">#REF!</definedName>
    <definedName name="FooterRight1" localSheetId="0">#REF!</definedName>
    <definedName name="FooterRight1" localSheetId="12">#REF!</definedName>
    <definedName name="FooterRight1" localSheetId="13">#REF!</definedName>
    <definedName name="FooterRight1" localSheetId="18">#REF!</definedName>
    <definedName name="FooterRight1" localSheetId="19">#REF!</definedName>
    <definedName name="FooterRight1" localSheetId="9">#REF!</definedName>
    <definedName name="FooterRight1" localSheetId="10">#REF!</definedName>
    <definedName name="FooterRight1">#REF!</definedName>
    <definedName name="FooterRight2" localSheetId="0">#REF!</definedName>
    <definedName name="FooterRight2" localSheetId="12">#REF!</definedName>
    <definedName name="FooterRight2" localSheetId="13">#REF!</definedName>
    <definedName name="FooterRight2" localSheetId="18">#REF!</definedName>
    <definedName name="FooterRight2" localSheetId="19">#REF!</definedName>
    <definedName name="FooterRight2" localSheetId="9">#REF!</definedName>
    <definedName name="FooterRight2" localSheetId="10">#REF!</definedName>
    <definedName name="FooterRight2">#REF!</definedName>
    <definedName name="FooterRight3" localSheetId="0">#REF!</definedName>
    <definedName name="FooterRight3" localSheetId="12">#REF!</definedName>
    <definedName name="FooterRight3" localSheetId="13">#REF!</definedName>
    <definedName name="FooterRight3" localSheetId="18">#REF!</definedName>
    <definedName name="FooterRight3" localSheetId="19">#REF!</definedName>
    <definedName name="FooterRight3" localSheetId="9">#REF!</definedName>
    <definedName name="FooterRight3" localSheetId="10">#REF!</definedName>
    <definedName name="FooterRight3">#REF!</definedName>
    <definedName name="FooterRight4" localSheetId="0">#REF!</definedName>
    <definedName name="FooterRight4" localSheetId="12">#REF!</definedName>
    <definedName name="FooterRight4" localSheetId="13">#REF!</definedName>
    <definedName name="FooterRight4" localSheetId="18">#REF!</definedName>
    <definedName name="FooterRight4" localSheetId="19">#REF!</definedName>
    <definedName name="FooterRight4" localSheetId="9">#REF!</definedName>
    <definedName name="FooterRight4" localSheetId="10">#REF!</definedName>
    <definedName name="FooterRight4">#REF!</definedName>
    <definedName name="FooterRight5" localSheetId="0">#REF!</definedName>
    <definedName name="FooterRight5" localSheetId="12">#REF!</definedName>
    <definedName name="FooterRight5" localSheetId="13">#REF!</definedName>
    <definedName name="FooterRight5" localSheetId="18">#REF!</definedName>
    <definedName name="FooterRight5" localSheetId="19">#REF!</definedName>
    <definedName name="FooterRight5" localSheetId="9">#REF!</definedName>
    <definedName name="FooterRight5" localSheetId="10">#REF!</definedName>
    <definedName name="FooterRight5">#REF!</definedName>
    <definedName name="FooterRight6" localSheetId="0">#REF!</definedName>
    <definedName name="FooterRight6" localSheetId="12">#REF!</definedName>
    <definedName name="FooterRight6" localSheetId="13">#REF!</definedName>
    <definedName name="FooterRight6" localSheetId="18">#REF!</definedName>
    <definedName name="FooterRight6" localSheetId="19">#REF!</definedName>
    <definedName name="FooterRight6" localSheetId="9">#REF!</definedName>
    <definedName name="FooterRight6" localSheetId="10">#REF!</definedName>
    <definedName name="FooterRight6">#REF!</definedName>
    <definedName name="HeaderLeft1" localSheetId="0">#REF!</definedName>
    <definedName name="HeaderLeft1" localSheetId="12">#REF!</definedName>
    <definedName name="HeaderLeft1" localSheetId="13">#REF!</definedName>
    <definedName name="HeaderLeft1" localSheetId="18">#REF!</definedName>
    <definedName name="HeaderLeft1" localSheetId="19">#REF!</definedName>
    <definedName name="HeaderLeft1" localSheetId="9">#REF!</definedName>
    <definedName name="HeaderLeft1" localSheetId="10">#REF!</definedName>
    <definedName name="HeaderLeft1">#REF!</definedName>
    <definedName name="HeaderLeft2" localSheetId="0">#REF!</definedName>
    <definedName name="HeaderLeft2" localSheetId="12">#REF!</definedName>
    <definedName name="HeaderLeft2" localSheetId="13">#REF!</definedName>
    <definedName name="HeaderLeft2" localSheetId="18">#REF!</definedName>
    <definedName name="HeaderLeft2" localSheetId="19">#REF!</definedName>
    <definedName name="HeaderLeft2" localSheetId="9">#REF!</definedName>
    <definedName name="HeaderLeft2" localSheetId="10">#REF!</definedName>
    <definedName name="HeaderLeft2">#REF!</definedName>
    <definedName name="HeaderLeft3" localSheetId="0">#REF!</definedName>
    <definedName name="HeaderLeft3" localSheetId="12">#REF!</definedName>
    <definedName name="HeaderLeft3" localSheetId="13">#REF!</definedName>
    <definedName name="HeaderLeft3" localSheetId="18">#REF!</definedName>
    <definedName name="HeaderLeft3" localSheetId="19">#REF!</definedName>
    <definedName name="HeaderLeft3" localSheetId="9">#REF!</definedName>
    <definedName name="HeaderLeft3" localSheetId="10">#REF!</definedName>
    <definedName name="HeaderLeft3">#REF!</definedName>
    <definedName name="HeaderLeft4" localSheetId="0">#REF!</definedName>
    <definedName name="HeaderLeft4" localSheetId="12">#REF!</definedName>
    <definedName name="HeaderLeft4" localSheetId="13">#REF!</definedName>
    <definedName name="HeaderLeft4" localSheetId="18">#REF!</definedName>
    <definedName name="HeaderLeft4" localSheetId="19">#REF!</definedName>
    <definedName name="HeaderLeft4" localSheetId="9">#REF!</definedName>
    <definedName name="HeaderLeft4" localSheetId="10">#REF!</definedName>
    <definedName name="HeaderLeft4">#REF!</definedName>
    <definedName name="HeaderLeft5" localSheetId="0">#REF!</definedName>
    <definedName name="HeaderLeft5" localSheetId="12">#REF!</definedName>
    <definedName name="HeaderLeft5" localSheetId="13">#REF!</definedName>
    <definedName name="HeaderLeft5" localSheetId="18">#REF!</definedName>
    <definedName name="HeaderLeft5" localSheetId="19">#REF!</definedName>
    <definedName name="HeaderLeft5" localSheetId="9">#REF!</definedName>
    <definedName name="HeaderLeft5" localSheetId="10">#REF!</definedName>
    <definedName name="HeaderLeft5">#REF!</definedName>
    <definedName name="HeaderLeft6" localSheetId="0">#REF!</definedName>
    <definedName name="HeaderLeft6" localSheetId="12">#REF!</definedName>
    <definedName name="HeaderLeft6" localSheetId="13">#REF!</definedName>
    <definedName name="HeaderLeft6" localSheetId="18">#REF!</definedName>
    <definedName name="HeaderLeft6" localSheetId="19">#REF!</definedName>
    <definedName name="HeaderLeft6" localSheetId="9">#REF!</definedName>
    <definedName name="HeaderLeft6" localSheetId="10">#REF!</definedName>
    <definedName name="HeaderLeft6">#REF!</definedName>
    <definedName name="HeaderRight1" localSheetId="0">#REF!</definedName>
    <definedName name="HeaderRight1" localSheetId="12">#REF!</definedName>
    <definedName name="HeaderRight1" localSheetId="13">#REF!</definedName>
    <definedName name="HeaderRight1" localSheetId="18">#REF!</definedName>
    <definedName name="HeaderRight1" localSheetId="19">#REF!</definedName>
    <definedName name="HeaderRight1" localSheetId="9">#REF!</definedName>
    <definedName name="HeaderRight1" localSheetId="10">#REF!</definedName>
    <definedName name="HeaderRight1">#REF!</definedName>
    <definedName name="HeaderRight2" localSheetId="0">#REF!</definedName>
    <definedName name="HeaderRight2" localSheetId="12">#REF!</definedName>
    <definedName name="HeaderRight2" localSheetId="13">#REF!</definedName>
    <definedName name="HeaderRight2" localSheetId="18">#REF!</definedName>
    <definedName name="HeaderRight2" localSheetId="19">#REF!</definedName>
    <definedName name="HeaderRight2" localSheetId="9">#REF!</definedName>
    <definedName name="HeaderRight2" localSheetId="10">#REF!</definedName>
    <definedName name="HeaderRight2">#REF!</definedName>
    <definedName name="HeaderRight3" localSheetId="0">#REF!</definedName>
    <definedName name="HeaderRight3" localSheetId="12">#REF!</definedName>
    <definedName name="HeaderRight3" localSheetId="13">#REF!</definedName>
    <definedName name="HeaderRight3" localSheetId="18">#REF!</definedName>
    <definedName name="HeaderRight3" localSheetId="19">#REF!</definedName>
    <definedName name="HeaderRight3" localSheetId="9">#REF!</definedName>
    <definedName name="HeaderRight3" localSheetId="10">#REF!</definedName>
    <definedName name="HeaderRight3">#REF!</definedName>
    <definedName name="HeaderRight4" localSheetId="0">#REF!</definedName>
    <definedName name="HeaderRight4" localSheetId="12">#REF!</definedName>
    <definedName name="HeaderRight4" localSheetId="13">#REF!</definedName>
    <definedName name="HeaderRight4" localSheetId="18">#REF!</definedName>
    <definedName name="HeaderRight4" localSheetId="19">#REF!</definedName>
    <definedName name="HeaderRight4" localSheetId="9">#REF!</definedName>
    <definedName name="HeaderRight4" localSheetId="10">#REF!</definedName>
    <definedName name="HeaderRight4">#REF!</definedName>
    <definedName name="HeaderRight5" localSheetId="0">#REF!</definedName>
    <definedName name="HeaderRight5" localSheetId="12">#REF!</definedName>
    <definedName name="HeaderRight5" localSheetId="13">#REF!</definedName>
    <definedName name="HeaderRight5" localSheetId="18">#REF!</definedName>
    <definedName name="HeaderRight5" localSheetId="19">#REF!</definedName>
    <definedName name="HeaderRight5" localSheetId="9">#REF!</definedName>
    <definedName name="HeaderRight5" localSheetId="10">#REF!</definedName>
    <definedName name="HeaderRight5">#REF!</definedName>
    <definedName name="HeaderRight6" localSheetId="0">#REF!</definedName>
    <definedName name="HeaderRight6" localSheetId="12">#REF!</definedName>
    <definedName name="HeaderRight6" localSheetId="13">#REF!</definedName>
    <definedName name="HeaderRight6" localSheetId="18">#REF!</definedName>
    <definedName name="HeaderRight6" localSheetId="19">#REF!</definedName>
    <definedName name="HeaderRight6" localSheetId="9">#REF!</definedName>
    <definedName name="HeaderRight6" localSheetId="10">#REF!</definedName>
    <definedName name="HeaderRight6">#REF!</definedName>
    <definedName name="hello" localSheetId="0">#REF!</definedName>
    <definedName name="hello" localSheetId="18">#REF!</definedName>
    <definedName name="hello" localSheetId="19">#REF!</definedName>
    <definedName name="hello" localSheetId="9">#REF!</definedName>
    <definedName name="hello">#REF!</definedName>
    <definedName name="hellooo" localSheetId="0">#REF!</definedName>
    <definedName name="hellooo" localSheetId="18">[2]Table3.8c!#REF!</definedName>
    <definedName name="hellooo" localSheetId="19">[2]Table3.8c!#REF!</definedName>
    <definedName name="hellooo" localSheetId="9">#REF!</definedName>
    <definedName name="hellooo">#REF!</definedName>
    <definedName name="Hennie_Table_5_Page_1" localSheetId="0">#REF!</definedName>
    <definedName name="Hennie_Table_5_Page_1" localSheetId="12">#REF!</definedName>
    <definedName name="Hennie_Table_5_Page_1" localSheetId="13">#REF!</definedName>
    <definedName name="Hennie_Table_5_Page_1" localSheetId="18">#REF!</definedName>
    <definedName name="Hennie_Table_5_Page_1" localSheetId="19">#REF!</definedName>
    <definedName name="Hennie_Table_5_Page_1" localSheetId="9">#REF!</definedName>
    <definedName name="Hennie_Table_5_Page_1" localSheetId="10">#REF!</definedName>
    <definedName name="Hennie_Table_5_Page_1">#REF!</definedName>
    <definedName name="Hennie_Table_5_page_2" localSheetId="0">#REF!</definedName>
    <definedName name="Hennie_Table_5_page_2" localSheetId="12">#REF!</definedName>
    <definedName name="Hennie_Table_5_page_2" localSheetId="13">#REF!</definedName>
    <definedName name="Hennie_Table_5_page_2" localSheetId="18">#REF!</definedName>
    <definedName name="Hennie_Table_5_page_2" localSheetId="19">#REF!</definedName>
    <definedName name="Hennie_Table_5_page_2" localSheetId="9">#REF!</definedName>
    <definedName name="Hennie_Table_5_page_2" localSheetId="10">#REF!</definedName>
    <definedName name="Hennie_Table_5_page_2">#REF!</definedName>
    <definedName name="hhuh" localSheetId="0">#REF!</definedName>
    <definedName name="hhuh" localSheetId="12">#REF!</definedName>
    <definedName name="hhuh" localSheetId="13">#REF!</definedName>
    <definedName name="hhuh" localSheetId="18">#REF!</definedName>
    <definedName name="hhuh" localSheetId="19">#REF!</definedName>
    <definedName name="hhuh" localSheetId="9">#REF!</definedName>
    <definedName name="hhuh" localSheetId="10">#REF!</definedName>
    <definedName name="hhuh">#REF!</definedName>
    <definedName name="huh" localSheetId="0">#REF!</definedName>
    <definedName name="huh" localSheetId="12">#REF!</definedName>
    <definedName name="huh" localSheetId="13">#REF!</definedName>
    <definedName name="huh" localSheetId="18">#REF!</definedName>
    <definedName name="huh" localSheetId="19">#REF!</definedName>
    <definedName name="huh" localSheetId="9">#REF!</definedName>
    <definedName name="huh" localSheetId="10">#REF!</definedName>
    <definedName name="huh">#REF!</definedName>
    <definedName name="Index_Sheet_Kutools" localSheetId="0">#REF!</definedName>
    <definedName name="Index_Sheet_Kutools" localSheetId="12">#REF!</definedName>
    <definedName name="Index_Sheet_Kutools" localSheetId="13">#REF!</definedName>
    <definedName name="Index_Sheet_Kutools" localSheetId="18">#REF!</definedName>
    <definedName name="Index_Sheet_Kutools" localSheetId="19">#REF!</definedName>
    <definedName name="Index_Sheet_Kutools" localSheetId="9">#REF!</definedName>
    <definedName name="Index_Sheet_Kutools" localSheetId="10">#REF!</definedName>
    <definedName name="Index_Sheet_Kutools">#REF!</definedName>
    <definedName name="j" localSheetId="0" hidden="1">#REF!</definedName>
    <definedName name="j" localSheetId="12" hidden="1">#REF!</definedName>
    <definedName name="j" localSheetId="13" hidden="1">#REF!</definedName>
    <definedName name="j" localSheetId="18" hidden="1">'[1]Table 2.5'!#REF!</definedName>
    <definedName name="j" localSheetId="19" hidden="1">'[1]Table 2.5'!#REF!</definedName>
    <definedName name="j" localSheetId="9" hidden="1">#REF!</definedName>
    <definedName name="j" localSheetId="10" hidden="1">#REF!</definedName>
    <definedName name="j" hidden="1">#REF!</definedName>
    <definedName name="MAR09_SML" localSheetId="0">#REF!</definedName>
    <definedName name="MAR09_SML" localSheetId="12">#REF!</definedName>
    <definedName name="MAR09_SML" localSheetId="18">#REF!</definedName>
    <definedName name="MAR09_SML" localSheetId="19">#REF!</definedName>
    <definedName name="MAR09_SML" localSheetId="21">#REF!</definedName>
    <definedName name="MAR09_SML" localSheetId="20">#REF!</definedName>
    <definedName name="MAR09_SML" localSheetId="9">#REF!</definedName>
    <definedName name="MAR09_SML" localSheetId="10">#REF!</definedName>
    <definedName name="MAR09_SML">#REF!</definedName>
    <definedName name="mmm" localSheetId="0" hidden="1">#REF!</definedName>
    <definedName name="mmm" localSheetId="12" hidden="1">#REF!</definedName>
    <definedName name="mmm" localSheetId="18" hidden="1">[1]Table6!#REF!</definedName>
    <definedName name="mmm" localSheetId="19" hidden="1">[1]Table6!#REF!</definedName>
    <definedName name="mmm" localSheetId="9" hidden="1">#REF!</definedName>
    <definedName name="mmm" localSheetId="10" hidden="1">#REF!</definedName>
    <definedName name="mmm" hidden="1">#REF!</definedName>
    <definedName name="MTEF_initial_00_01" localSheetId="0">#REF!</definedName>
    <definedName name="MTEF_initial_00_01" localSheetId="12">#REF!</definedName>
    <definedName name="MTEF_initial_00_01" localSheetId="13">#REF!</definedName>
    <definedName name="MTEF_initial_00_01" localSheetId="18">#REF!</definedName>
    <definedName name="MTEF_initial_00_01" localSheetId="19">#REF!</definedName>
    <definedName name="MTEF_initial_00_01" localSheetId="9">#REF!</definedName>
    <definedName name="MTEF_initial_00_01" localSheetId="10">#REF!</definedName>
    <definedName name="MTEF_initial_00_01">#REF!</definedName>
    <definedName name="MTEF_initial_98_99" localSheetId="0">#REF!</definedName>
    <definedName name="MTEF_initial_98_99" localSheetId="12">#REF!</definedName>
    <definedName name="MTEF_initial_98_99" localSheetId="13">#REF!</definedName>
    <definedName name="MTEF_initial_98_99" localSheetId="18">#REF!</definedName>
    <definedName name="MTEF_initial_98_99" localSheetId="19">#REF!</definedName>
    <definedName name="MTEF_initial_98_99" localSheetId="9">#REF!</definedName>
    <definedName name="MTEF_initial_98_99" localSheetId="10">#REF!</definedName>
    <definedName name="MTEF_initial_98_99">#REF!</definedName>
    <definedName name="MTEF_initial_99_00" localSheetId="0">#REF!</definedName>
    <definedName name="MTEF_initial_99_00" localSheetId="12">#REF!</definedName>
    <definedName name="MTEF_initial_99_00" localSheetId="13">#REF!</definedName>
    <definedName name="MTEF_initial_99_00" localSheetId="18">#REF!</definedName>
    <definedName name="MTEF_initial_99_00" localSheetId="19">#REF!</definedName>
    <definedName name="MTEF_initial_99_00" localSheetId="9">#REF!</definedName>
    <definedName name="MTEF_initial_99_00" localSheetId="10">#REF!</definedName>
    <definedName name="MTEF_initial_99_00">#REF!</definedName>
    <definedName name="MTEF_revised_00_01" localSheetId="0">#REF!</definedName>
    <definedName name="MTEF_revised_00_01" localSheetId="12">#REF!</definedName>
    <definedName name="MTEF_revised_00_01" localSheetId="13">#REF!</definedName>
    <definedName name="MTEF_revised_00_01" localSheetId="18">#REF!</definedName>
    <definedName name="MTEF_revised_00_01" localSheetId="19">#REF!</definedName>
    <definedName name="MTEF_revised_00_01" localSheetId="9">#REF!</definedName>
    <definedName name="MTEF_revised_00_01" localSheetId="10">#REF!</definedName>
    <definedName name="MTEF_revised_00_01">#REF!</definedName>
    <definedName name="MTEF_revised_98_99" localSheetId="0">#REF!</definedName>
    <definedName name="MTEF_revised_98_99" localSheetId="12">#REF!</definedName>
    <definedName name="MTEF_revised_98_99" localSheetId="13">#REF!</definedName>
    <definedName name="MTEF_revised_98_99" localSheetId="18">#REF!</definedName>
    <definedName name="MTEF_revised_98_99" localSheetId="19">#REF!</definedName>
    <definedName name="MTEF_revised_98_99" localSheetId="9">#REF!</definedName>
    <definedName name="MTEF_revised_98_99" localSheetId="10">#REF!</definedName>
    <definedName name="MTEF_revised_98_99">#REF!</definedName>
    <definedName name="MTEF_revised_99_00" localSheetId="0">#REF!</definedName>
    <definedName name="MTEF_revised_99_00" localSheetId="12">#REF!</definedName>
    <definedName name="MTEF_revised_99_00" localSheetId="13">#REF!</definedName>
    <definedName name="MTEF_revised_99_00" localSheetId="18">#REF!</definedName>
    <definedName name="MTEF_revised_99_00" localSheetId="19">#REF!</definedName>
    <definedName name="MTEF_revised_99_00" localSheetId="9">#REF!</definedName>
    <definedName name="MTEF_revised_99_00" localSheetId="10">#REF!</definedName>
    <definedName name="MTEF_revised_99_00">#REF!</definedName>
    <definedName name="MyCurYear" localSheetId="0">#REF!</definedName>
    <definedName name="MyCurYear" localSheetId="12">#REF!</definedName>
    <definedName name="MyCurYear" localSheetId="13">#REF!</definedName>
    <definedName name="MyCurYear" localSheetId="18">#REF!</definedName>
    <definedName name="MyCurYear" localSheetId="19">#REF!</definedName>
    <definedName name="MyCurYear" localSheetId="9">#REF!</definedName>
    <definedName name="MyCurYear" localSheetId="10">#REF!</definedName>
    <definedName name="MyCurYear">#REF!</definedName>
    <definedName name="myHeight" localSheetId="0">#REF!</definedName>
    <definedName name="myHeight" localSheetId="12">#REF!</definedName>
    <definedName name="myHeight" localSheetId="13">#REF!</definedName>
    <definedName name="myHeight" localSheetId="18">#REF!</definedName>
    <definedName name="myHeight" localSheetId="19">#REF!</definedName>
    <definedName name="myHeight" localSheetId="9">#REF!</definedName>
    <definedName name="myHeight" localSheetId="10">#REF!</definedName>
    <definedName name="myHeight">#REF!</definedName>
    <definedName name="myWidth" localSheetId="0">#REF!</definedName>
    <definedName name="myWidth" localSheetId="12">#REF!</definedName>
    <definedName name="myWidth" localSheetId="13">#REF!</definedName>
    <definedName name="myWidth" localSheetId="18">#REF!</definedName>
    <definedName name="myWidth" localSheetId="19">#REF!</definedName>
    <definedName name="myWidth" localSheetId="9">#REF!</definedName>
    <definedName name="myWidth" localSheetId="10">#REF!</definedName>
    <definedName name="myWidth">#REF!</definedName>
    <definedName name="myWodth" localSheetId="0">#REF!</definedName>
    <definedName name="myWodth" localSheetId="12">#REF!</definedName>
    <definedName name="myWodth" localSheetId="13">#REF!</definedName>
    <definedName name="myWodth" localSheetId="18">#REF!</definedName>
    <definedName name="myWodth" localSheetId="19">#REF!</definedName>
    <definedName name="myWodth" localSheetId="9">#REF!</definedName>
    <definedName name="myWodth" localSheetId="10">#REF!</definedName>
    <definedName name="myWodth">#REF!</definedName>
    <definedName name="_xlnm.Print_Area" localSheetId="3">'4. Change in GVA by sector'!$A$1:$D$67</definedName>
    <definedName name="_xlnm.Print_Area" localSheetId="8">'Expenditure on GDP'!$B$3:$D$66</definedName>
    <definedName name="_xlnm.Print_Titles" localSheetId="3">'4. Change in GVA by sector'!#REF!,'4. Change in GVA by sector'!$1:$4</definedName>
    <definedName name="_xlnm.Print_Titles" localSheetId="8">'Expenditure on GDP'!$A:$A</definedName>
    <definedName name="PrintArea" localSheetId="0">#REF!</definedName>
    <definedName name="PrintArea" localSheetId="12">#REF!</definedName>
    <definedName name="PrintArea" localSheetId="13">#REF!</definedName>
    <definedName name="PrintArea" localSheetId="18">#REF!</definedName>
    <definedName name="PrintArea" localSheetId="19">#REF!</definedName>
    <definedName name="PrintArea" localSheetId="9">#REF!</definedName>
    <definedName name="PrintArea" localSheetId="10">#REF!</definedName>
    <definedName name="PrintArea">#REF!</definedName>
    <definedName name="Projection_adjusted_97_98" localSheetId="0">#REF!</definedName>
    <definedName name="Projection_adjusted_97_98" localSheetId="12">#REF!</definedName>
    <definedName name="Projection_adjusted_97_98" localSheetId="13">#REF!</definedName>
    <definedName name="Projection_adjusted_97_98" localSheetId="18">#REF!</definedName>
    <definedName name="Projection_adjusted_97_98" localSheetId="19">#REF!</definedName>
    <definedName name="Projection_adjusted_97_98" localSheetId="9">#REF!</definedName>
    <definedName name="Projection_adjusted_97_98" localSheetId="10">#REF!</definedName>
    <definedName name="Projection_adjusted_97_98">#REF!</definedName>
    <definedName name="Projection_arithmetic_97_98" localSheetId="0">#REF!</definedName>
    <definedName name="Projection_arithmetic_97_98" localSheetId="12">#REF!</definedName>
    <definedName name="Projection_arithmetic_97_98" localSheetId="13">#REF!</definedName>
    <definedName name="Projection_arithmetic_97_98" localSheetId="18">#REF!</definedName>
    <definedName name="Projection_arithmetic_97_98" localSheetId="19">#REF!</definedName>
    <definedName name="Projection_arithmetic_97_98" localSheetId="9">#REF!</definedName>
    <definedName name="Projection_arithmetic_97_98" localSheetId="10">#REF!</definedName>
    <definedName name="Projection_arithmetic_97_98">#REF!</definedName>
    <definedName name="Projection_initial_97_98" localSheetId="0">#REF!</definedName>
    <definedName name="Projection_initial_97_98" localSheetId="12">#REF!</definedName>
    <definedName name="Projection_initial_97_98" localSheetId="13">#REF!</definedName>
    <definedName name="Projection_initial_97_98" localSheetId="18">#REF!</definedName>
    <definedName name="Projection_initial_97_98" localSheetId="19">#REF!</definedName>
    <definedName name="Projection_initial_97_98" localSheetId="9">#REF!</definedName>
    <definedName name="Projection_initial_97_98" localSheetId="10">#REF!</definedName>
    <definedName name="Projection_initial_97_98">#REF!</definedName>
    <definedName name="RowSettings" localSheetId="0">#REF!</definedName>
    <definedName name="RowSettings" localSheetId="12">#REF!</definedName>
    <definedName name="RowSettings" localSheetId="13">#REF!</definedName>
    <definedName name="RowSettings" localSheetId="18">#REF!</definedName>
    <definedName name="RowSettings" localSheetId="19">#REF!</definedName>
    <definedName name="RowSettings" localSheetId="9">#REF!</definedName>
    <definedName name="RowSettings" localSheetId="10">#REF!</definedName>
    <definedName name="RowSettings">#REF!</definedName>
    <definedName name="SASApp_GDPDATA_DISCREPANCY_TABLE" localSheetId="0">#REF!</definedName>
    <definedName name="SASApp_GDPDATA_DISCREPANCY_TABLE" localSheetId="11">#REF!</definedName>
    <definedName name="SASApp_GDPDATA_DISCREPANCY_TABLE" localSheetId="12">#REF!</definedName>
    <definedName name="SASApp_GDPDATA_DISCREPANCY_TABLE" localSheetId="13">#REF!</definedName>
    <definedName name="SASApp_GDPDATA_DISCREPANCY_TABLE" localSheetId="18">#REF!</definedName>
    <definedName name="SASApp_GDPDATA_DISCREPANCY_TABLE" localSheetId="19">#REF!</definedName>
    <definedName name="SASApp_GDPDATA_DISCREPANCY_TABLE" localSheetId="3">#REF!</definedName>
    <definedName name="SASApp_GDPDATA_DISCREPANCY_TABLE" localSheetId="9">#REF!</definedName>
    <definedName name="SASApp_GDPDATA_DISCREPANCY_TABLE" localSheetId="10">#REF!</definedName>
    <definedName name="SASApp_GDPDATA_DISCREPANCY_TABLE" localSheetId="8">#REF!</definedName>
    <definedName name="SASApp_GDPDATA_DISCREPANCY_TABLE">#REF!</definedName>
    <definedName name="SASApp_GDPDATA_SUPPLY_TABLE_FIRST" localSheetId="0">#REF!</definedName>
    <definedName name="SASApp_GDPDATA_SUPPLY_TABLE_FIRST" localSheetId="11">#REF!</definedName>
    <definedName name="SASApp_GDPDATA_SUPPLY_TABLE_FIRST" localSheetId="12">#REF!</definedName>
    <definedName name="SASApp_GDPDATA_SUPPLY_TABLE_FIRST" localSheetId="13">#REF!</definedName>
    <definedName name="SASApp_GDPDATA_SUPPLY_TABLE_FIRST" localSheetId="18">#REF!</definedName>
    <definedName name="SASApp_GDPDATA_SUPPLY_TABLE_FIRST" localSheetId="19">#REF!</definedName>
    <definedName name="SASApp_GDPDATA_SUPPLY_TABLE_FIRST" localSheetId="3">#REF!</definedName>
    <definedName name="SASApp_GDPDATA_SUPPLY_TABLE_FIRST" localSheetId="9">#REF!</definedName>
    <definedName name="SASApp_GDPDATA_SUPPLY_TABLE_FIRST" localSheetId="10">#REF!</definedName>
    <definedName name="SASApp_GDPDATA_SUPPLY_TABLE_FIRST" localSheetId="8">#REF!</definedName>
    <definedName name="SASApp_GDPDATA_SUPPLY_TABLE_FIRST">#REF!</definedName>
    <definedName name="SASApp_GDPDATA_SUPPLY_TABLE_SECOND" localSheetId="0">#REF!</definedName>
    <definedName name="SASApp_GDPDATA_SUPPLY_TABLE_SECOND" localSheetId="11">#REF!</definedName>
    <definedName name="SASApp_GDPDATA_SUPPLY_TABLE_SECOND" localSheetId="12">#REF!</definedName>
    <definedName name="SASApp_GDPDATA_SUPPLY_TABLE_SECOND" localSheetId="13">#REF!</definedName>
    <definedName name="SASApp_GDPDATA_SUPPLY_TABLE_SECOND" localSheetId="18">#REF!</definedName>
    <definedName name="SASApp_GDPDATA_SUPPLY_TABLE_SECOND" localSheetId="19">#REF!</definedName>
    <definedName name="SASApp_GDPDATA_SUPPLY_TABLE_SECOND" localSheetId="3">#REF!</definedName>
    <definedName name="SASApp_GDPDATA_SUPPLY_TABLE_SECOND" localSheetId="9">#REF!</definedName>
    <definedName name="SASApp_GDPDATA_SUPPLY_TABLE_SECOND" localSheetId="10">#REF!</definedName>
    <definedName name="SASApp_GDPDATA_SUPPLY_TABLE_SECOND" localSheetId="8">#REF!</definedName>
    <definedName name="SASApp_GDPDATA_SUPPLY_TABLE_SECOND">#REF!</definedName>
    <definedName name="SASApp_GDPDATA_USE_TABLE_FIRST" localSheetId="0">#REF!</definedName>
    <definedName name="SASApp_GDPDATA_USE_TABLE_FIRST" localSheetId="11">#REF!</definedName>
    <definedName name="SASApp_GDPDATA_USE_TABLE_FIRST" localSheetId="12">#REF!</definedName>
    <definedName name="SASApp_GDPDATA_USE_TABLE_FIRST" localSheetId="13">#REF!</definedName>
    <definedName name="SASApp_GDPDATA_USE_TABLE_FIRST" localSheetId="18">#REF!</definedName>
    <definedName name="SASApp_GDPDATA_USE_TABLE_FIRST" localSheetId="19">#REF!</definedName>
    <definedName name="SASApp_GDPDATA_USE_TABLE_FIRST" localSheetId="3">#REF!</definedName>
    <definedName name="SASApp_GDPDATA_USE_TABLE_FIRST" localSheetId="9">#REF!</definedName>
    <definedName name="SASApp_GDPDATA_USE_TABLE_FIRST" localSheetId="10">#REF!</definedName>
    <definedName name="SASApp_GDPDATA_USE_TABLE_FIRST" localSheetId="8">#REF!</definedName>
    <definedName name="SASApp_GDPDATA_USE_TABLE_FIRST">#REF!</definedName>
    <definedName name="SASApp_GDPDATA_USE_TABLE_SECOND" localSheetId="0">#REF!</definedName>
    <definedName name="SASApp_GDPDATA_USE_TABLE_SECOND" localSheetId="11">#REF!</definedName>
    <definedName name="SASApp_GDPDATA_USE_TABLE_SECOND" localSheetId="12">#REF!</definedName>
    <definedName name="SASApp_GDPDATA_USE_TABLE_SECOND" localSheetId="13">#REF!</definedName>
    <definedName name="SASApp_GDPDATA_USE_TABLE_SECOND" localSheetId="18">#REF!</definedName>
    <definedName name="SASApp_GDPDATA_USE_TABLE_SECOND" localSheetId="19">#REF!</definedName>
    <definedName name="SASApp_GDPDATA_USE_TABLE_SECOND" localSheetId="3">#REF!</definedName>
    <definedName name="SASApp_GDPDATA_USE_TABLE_SECOND" localSheetId="9">#REF!</definedName>
    <definedName name="SASApp_GDPDATA_USE_TABLE_SECOND" localSheetId="10">#REF!</definedName>
    <definedName name="SASApp_GDPDATA_USE_TABLE_SECOND" localSheetId="8">#REF!</definedName>
    <definedName name="SASApp_GDPDATA_USE_TABLE_SECOND">#REF!</definedName>
    <definedName name="SEP08N_SML" localSheetId="0">#REF!</definedName>
    <definedName name="SEP08N_SML" localSheetId="12">#REF!</definedName>
    <definedName name="SEP08N_SML" localSheetId="13">#REF!</definedName>
    <definedName name="SEP08N_SML" localSheetId="18">#REF!</definedName>
    <definedName name="SEP08N_SML" localSheetId="19">#REF!</definedName>
    <definedName name="SEP08N_SML" localSheetId="9">#REF!</definedName>
    <definedName name="SEP08N_SML" localSheetId="10">#REF!</definedName>
    <definedName name="SEP08N_SML">#REF!</definedName>
    <definedName name="Start_column" localSheetId="0">#REF!</definedName>
    <definedName name="Start_column" localSheetId="12">#REF!</definedName>
    <definedName name="Start_column" localSheetId="13">#REF!</definedName>
    <definedName name="Start_column" localSheetId="18">#REF!</definedName>
    <definedName name="Start_column" localSheetId="19">#REF!</definedName>
    <definedName name="Start_column" localSheetId="9">#REF!</definedName>
    <definedName name="Start_column" localSheetId="10">#REF!</definedName>
    <definedName name="Start_column">#REF!</definedName>
    <definedName name="Start_Row" localSheetId="0">#REF!</definedName>
    <definedName name="Start_Row" localSheetId="12">#REF!</definedName>
    <definedName name="Start_Row" localSheetId="13">#REF!</definedName>
    <definedName name="Start_Row" localSheetId="18">#REF!</definedName>
    <definedName name="Start_Row" localSheetId="19">#REF!</definedName>
    <definedName name="Start_Row" localSheetId="9">#REF!</definedName>
    <definedName name="Start_Row" localSheetId="10">#REF!</definedName>
    <definedName name="Start_Row">#REF!</definedName>
    <definedName name="Start_sheet" localSheetId="0">#REF!</definedName>
    <definedName name="Start_sheet" localSheetId="12">#REF!</definedName>
    <definedName name="Start_sheet" localSheetId="13">#REF!</definedName>
    <definedName name="Start_sheet" localSheetId="18">#REF!</definedName>
    <definedName name="Start_sheet" localSheetId="19">#REF!</definedName>
    <definedName name="Start_sheet" localSheetId="9">#REF!</definedName>
    <definedName name="Start_sheet" localSheetId="10">#REF!</definedName>
    <definedName name="Start_sheet">#REF!</definedName>
    <definedName name="Summary_Tables" localSheetId="0">#REF!</definedName>
    <definedName name="Summary_Tables" localSheetId="12">#REF!</definedName>
    <definedName name="Summary_Tables" localSheetId="18">[2]Table1!#REF!</definedName>
    <definedName name="Summary_Tables" localSheetId="19">[2]Table1!#REF!</definedName>
    <definedName name="Summary_Tables" localSheetId="9">#REF!</definedName>
    <definedName name="Summary_Tables" localSheetId="10">#REF!</definedName>
    <definedName name="Summary_Tables">#REF!</definedName>
    <definedName name="Summary_Tables_10" localSheetId="0">#REF!</definedName>
    <definedName name="Summary_Tables_10" localSheetId="12">#REF!</definedName>
    <definedName name="Summary_Tables_10" localSheetId="13">#REF!</definedName>
    <definedName name="Summary_Tables_10" localSheetId="18">#REF!</definedName>
    <definedName name="Summary_Tables_10" localSheetId="19">#REF!</definedName>
    <definedName name="Summary_Tables_10" localSheetId="9">#REF!</definedName>
    <definedName name="Summary_Tables_10" localSheetId="10">#REF!</definedName>
    <definedName name="Summary_Tables_10">#REF!</definedName>
    <definedName name="Summary_Tables_11" localSheetId="0">#REF!</definedName>
    <definedName name="Summary_Tables_11" localSheetId="12">#REF!</definedName>
    <definedName name="Summary_Tables_11" localSheetId="18">[2]Table2.1!#REF!</definedName>
    <definedName name="Summary_Tables_11" localSheetId="19">[2]Table2.1!#REF!</definedName>
    <definedName name="Summary_Tables_11" localSheetId="9">#REF!</definedName>
    <definedName name="Summary_Tables_11" localSheetId="10">#REF!</definedName>
    <definedName name="Summary_Tables_11">#REF!</definedName>
    <definedName name="Summary_Tables_14" localSheetId="0">#REF!</definedName>
    <definedName name="Summary_Tables_14" localSheetId="12">#REF!</definedName>
    <definedName name="Summary_Tables_14" localSheetId="13">#REF!</definedName>
    <definedName name="Summary_Tables_14" localSheetId="18">#REF!</definedName>
    <definedName name="Summary_Tables_14" localSheetId="19">#REF!</definedName>
    <definedName name="Summary_Tables_14" localSheetId="9">#REF!</definedName>
    <definedName name="Summary_Tables_14" localSheetId="10">#REF!</definedName>
    <definedName name="Summary_Tables_14">#REF!</definedName>
    <definedName name="Summary_Tables_15" localSheetId="0">#REF!</definedName>
    <definedName name="Summary_Tables_15" localSheetId="12">#REF!</definedName>
    <definedName name="Summary_Tables_15" localSheetId="13">#REF!</definedName>
    <definedName name="Summary_Tables_15" localSheetId="18">#REF!</definedName>
    <definedName name="Summary_Tables_15" localSheetId="19">#REF!</definedName>
    <definedName name="Summary_Tables_15" localSheetId="9">#REF!</definedName>
    <definedName name="Summary_Tables_15" localSheetId="10">#REF!</definedName>
    <definedName name="Summary_Tables_15">#REF!</definedName>
    <definedName name="Summary_Tables_17" localSheetId="0">#REF!</definedName>
    <definedName name="Summary_Tables_17" localSheetId="12">#REF!</definedName>
    <definedName name="Summary_Tables_17" localSheetId="18">[2]Table3.7!#REF!</definedName>
    <definedName name="Summary_Tables_17" localSheetId="19">[2]Table3.7!#REF!</definedName>
    <definedName name="Summary_Tables_17" localSheetId="9">#REF!</definedName>
    <definedName name="Summary_Tables_17" localSheetId="10">#REF!</definedName>
    <definedName name="Summary_Tables_17">#REF!</definedName>
    <definedName name="Summary_Tables_18" localSheetId="0">#REF!</definedName>
    <definedName name="Summary_Tables_18" localSheetId="12">#REF!</definedName>
    <definedName name="Summary_Tables_18" localSheetId="18">[2]Table3.6!#REF!</definedName>
    <definedName name="Summary_Tables_18" localSheetId="19">[2]Table3.6!#REF!</definedName>
    <definedName name="Summary_Tables_18" localSheetId="9">#REF!</definedName>
    <definedName name="Summary_Tables_18" localSheetId="10">#REF!</definedName>
    <definedName name="Summary_Tables_18">#REF!</definedName>
    <definedName name="Summary_Tables_19" localSheetId="0">#REF!</definedName>
    <definedName name="Summary_Tables_19" localSheetId="12">#REF!</definedName>
    <definedName name="Summary_Tables_19" localSheetId="13">#REF!</definedName>
    <definedName name="Summary_Tables_19" localSheetId="18">#REF!</definedName>
    <definedName name="Summary_Tables_19" localSheetId="19">#REF!</definedName>
    <definedName name="Summary_Tables_19" localSheetId="9">#REF!</definedName>
    <definedName name="Summary_Tables_19" localSheetId="10">#REF!</definedName>
    <definedName name="Summary_Tables_19">#REF!</definedName>
    <definedName name="Summary_Tables_2" localSheetId="0">#REF!</definedName>
    <definedName name="Summary_Tables_2" localSheetId="12">#REF!</definedName>
    <definedName name="Summary_Tables_2" localSheetId="18">[2]Table1!#REF!</definedName>
    <definedName name="Summary_Tables_2" localSheetId="19">[2]Table1!#REF!</definedName>
    <definedName name="Summary_Tables_2" localSheetId="9">#REF!</definedName>
    <definedName name="Summary_Tables_2" localSheetId="10">#REF!</definedName>
    <definedName name="Summary_Tables_2">#REF!</definedName>
    <definedName name="Summary_Tables_20" localSheetId="0">#REF!</definedName>
    <definedName name="Summary_Tables_20" localSheetId="12">#REF!</definedName>
    <definedName name="Summary_Tables_20" localSheetId="18">[2]Table4!#REF!</definedName>
    <definedName name="Summary_Tables_20" localSheetId="19">[2]Table4!#REF!</definedName>
    <definedName name="Summary_Tables_20" localSheetId="9">#REF!</definedName>
    <definedName name="Summary_Tables_20" localSheetId="10">#REF!</definedName>
    <definedName name="Summary_Tables_20">#REF!</definedName>
    <definedName name="Summary_Tables_24" localSheetId="0">#REF!</definedName>
    <definedName name="Summary_Tables_24" localSheetId="12">#REF!</definedName>
    <definedName name="Summary_Tables_24" localSheetId="18">[2]Table8!#REF!</definedName>
    <definedName name="Summary_Tables_24" localSheetId="19">[2]Table8!#REF!</definedName>
    <definedName name="Summary_Tables_24" localSheetId="9">#REF!</definedName>
    <definedName name="Summary_Tables_24" localSheetId="10">#REF!</definedName>
    <definedName name="Summary_Tables_24">#REF!</definedName>
    <definedName name="Summary_Tables_25" localSheetId="0">#REF!</definedName>
    <definedName name="Summary_Tables_25" localSheetId="12">#REF!</definedName>
    <definedName name="Summary_Tables_25" localSheetId="18">[2]Table2.2!#REF!</definedName>
    <definedName name="Summary_Tables_25" localSheetId="19">[2]Table2.2!#REF!</definedName>
    <definedName name="Summary_Tables_25" localSheetId="9">#REF!</definedName>
    <definedName name="Summary_Tables_25" localSheetId="10">#REF!</definedName>
    <definedName name="Summary_Tables_25">#REF!</definedName>
    <definedName name="Summary_Tables_26" localSheetId="0">#REF!</definedName>
    <definedName name="Summary_Tables_26" localSheetId="12">#REF!</definedName>
    <definedName name="Summary_Tables_26" localSheetId="18">[2]Table2.2!#REF!</definedName>
    <definedName name="Summary_Tables_26" localSheetId="19">[2]Table2.2!#REF!</definedName>
    <definedName name="Summary_Tables_26" localSheetId="9">#REF!</definedName>
    <definedName name="Summary_Tables_26" localSheetId="10">#REF!</definedName>
    <definedName name="Summary_Tables_26">#REF!</definedName>
    <definedName name="Summary_Tables_27" localSheetId="0">#REF!</definedName>
    <definedName name="Summary_Tables_27" localSheetId="12">#REF!</definedName>
    <definedName name="Summary_Tables_27" localSheetId="13">#REF!</definedName>
    <definedName name="Summary_Tables_27" localSheetId="18">#REF!</definedName>
    <definedName name="Summary_Tables_27" localSheetId="19">#REF!</definedName>
    <definedName name="Summary_Tables_27" localSheetId="9">#REF!</definedName>
    <definedName name="Summary_Tables_27" localSheetId="10">#REF!</definedName>
    <definedName name="Summary_Tables_27">#REF!</definedName>
    <definedName name="Summary_Tables_28" localSheetId="0">#REF!</definedName>
    <definedName name="Summary_Tables_28" localSheetId="12">#REF!</definedName>
    <definedName name="Summary_Tables_28" localSheetId="18">'[2]Table 2'!#REF!</definedName>
    <definedName name="Summary_Tables_28" localSheetId="19">'[2]Table 2'!#REF!</definedName>
    <definedName name="Summary_Tables_28" localSheetId="9">#REF!</definedName>
    <definedName name="Summary_Tables_28" localSheetId="10">#REF!</definedName>
    <definedName name="Summary_Tables_28">#REF!</definedName>
    <definedName name="Summary_Tables_29" localSheetId="0">#REF!</definedName>
    <definedName name="Summary_Tables_29" localSheetId="12">#REF!</definedName>
    <definedName name="Summary_Tables_29" localSheetId="18">'[2]Table 2'!#REF!</definedName>
    <definedName name="Summary_Tables_29" localSheetId="19">'[2]Table 2'!#REF!</definedName>
    <definedName name="Summary_Tables_29" localSheetId="9">#REF!</definedName>
    <definedName name="Summary_Tables_29" localSheetId="10">#REF!</definedName>
    <definedName name="Summary_Tables_29">#REF!</definedName>
    <definedName name="Summary_Tables_3" localSheetId="0">#REF!</definedName>
    <definedName name="Summary_Tables_3" localSheetId="12">#REF!</definedName>
    <definedName name="Summary_Tables_3" localSheetId="18">[4]Table2.2!#REF!</definedName>
    <definedName name="Summary_Tables_3" localSheetId="19">[4]Table2.2!#REF!</definedName>
    <definedName name="Summary_Tables_3" localSheetId="9">#REF!</definedName>
    <definedName name="Summary_Tables_3" localSheetId="10">#REF!</definedName>
    <definedName name="Summary_Tables_3">#REF!</definedName>
    <definedName name="Summary_Tables_30" localSheetId="0">#REF!</definedName>
    <definedName name="Summary_Tables_30" localSheetId="12">#REF!</definedName>
    <definedName name="Summary_Tables_30" localSheetId="18">'[2]Table 2'!#REF!</definedName>
    <definedName name="Summary_Tables_30" localSheetId="19">'[2]Table 2'!#REF!</definedName>
    <definedName name="Summary_Tables_30" localSheetId="9">#REF!</definedName>
    <definedName name="Summary_Tables_30" localSheetId="10">#REF!</definedName>
    <definedName name="Summary_Tables_30">#REF!</definedName>
    <definedName name="Summary_Tables_31" localSheetId="0">#REF!</definedName>
    <definedName name="Summary_Tables_31" localSheetId="12">#REF!</definedName>
    <definedName name="Summary_Tables_31" localSheetId="13">#REF!</definedName>
    <definedName name="Summary_Tables_31" localSheetId="18">#REF!</definedName>
    <definedName name="Summary_Tables_31" localSheetId="19">#REF!</definedName>
    <definedName name="Summary_Tables_31" localSheetId="9">#REF!</definedName>
    <definedName name="Summary_Tables_31" localSheetId="10">#REF!</definedName>
    <definedName name="Summary_Tables_31">#REF!</definedName>
    <definedName name="Summary_Tables_32" localSheetId="0">#REF!</definedName>
    <definedName name="Summary_Tables_32" localSheetId="12">#REF!</definedName>
    <definedName name="Summary_Tables_32" localSheetId="13">#REF!</definedName>
    <definedName name="Summary_Tables_32" localSheetId="18">#REF!</definedName>
    <definedName name="Summary_Tables_32" localSheetId="19">#REF!</definedName>
    <definedName name="Summary_Tables_32" localSheetId="9">#REF!</definedName>
    <definedName name="Summary_Tables_32" localSheetId="10">#REF!</definedName>
    <definedName name="Summary_Tables_32">#REF!</definedName>
    <definedName name="Summary_Tables_34" localSheetId="0">#REF!</definedName>
    <definedName name="Summary_Tables_34" localSheetId="12">#REF!</definedName>
    <definedName name="Summary_Tables_34" localSheetId="18">[2]Table3.8a!#REF!</definedName>
    <definedName name="Summary_Tables_34" localSheetId="19">[2]Table3.8a!#REF!</definedName>
    <definedName name="Summary_Tables_34" localSheetId="9">#REF!</definedName>
    <definedName name="Summary_Tables_34" localSheetId="10">#REF!</definedName>
    <definedName name="Summary_Tables_34">#REF!</definedName>
    <definedName name="Summary_Tables_35" localSheetId="0">#REF!</definedName>
    <definedName name="Summary_Tables_35" localSheetId="12">#REF!</definedName>
    <definedName name="Summary_Tables_35" localSheetId="18">[2]Table3.8b!#REF!</definedName>
    <definedName name="Summary_Tables_35" localSheetId="19">[2]Table3.8b!#REF!</definedName>
    <definedName name="Summary_Tables_35" localSheetId="9">#REF!</definedName>
    <definedName name="Summary_Tables_35" localSheetId="10">#REF!</definedName>
    <definedName name="Summary_Tables_35">#REF!</definedName>
    <definedName name="Summary_Tables_36" localSheetId="0">#REF!</definedName>
    <definedName name="Summary_Tables_36" localSheetId="12">#REF!</definedName>
    <definedName name="Summary_Tables_36" localSheetId="13">#REF!</definedName>
    <definedName name="Summary_Tables_36" localSheetId="18">#REF!</definedName>
    <definedName name="Summary_Tables_36" localSheetId="19">#REF!</definedName>
    <definedName name="Summary_Tables_36" localSheetId="9">#REF!</definedName>
    <definedName name="Summary_Tables_36" localSheetId="10">#REF!</definedName>
    <definedName name="Summary_Tables_36">#REF!</definedName>
    <definedName name="Summary_Tables_37" localSheetId="0">#REF!</definedName>
    <definedName name="Summary_Tables_37" localSheetId="12">#REF!</definedName>
    <definedName name="Summary_Tables_37" localSheetId="18">[2]Table3.8c!#REF!</definedName>
    <definedName name="Summary_Tables_37" localSheetId="19">[2]Table3.8c!#REF!</definedName>
    <definedName name="Summary_Tables_37" localSheetId="9">#REF!</definedName>
    <definedName name="Summary_Tables_37" localSheetId="10">#REF!</definedName>
    <definedName name="Summary_Tables_37">#REF!</definedName>
    <definedName name="Summary_Tables_38" localSheetId="0">#REF!</definedName>
    <definedName name="Summary_Tables_38" localSheetId="12">#REF!</definedName>
    <definedName name="Summary_Tables_38" localSheetId="18">[2]Table3.6!#REF!</definedName>
    <definedName name="Summary_Tables_38" localSheetId="19">[2]Table3.6!#REF!</definedName>
    <definedName name="Summary_Tables_38" localSheetId="9">#REF!</definedName>
    <definedName name="Summary_Tables_38" localSheetId="10">#REF!</definedName>
    <definedName name="Summary_Tables_38">#REF!</definedName>
    <definedName name="Summary_Tables_4" localSheetId="0">#REF!</definedName>
    <definedName name="Summary_Tables_4" localSheetId="12">#REF!</definedName>
    <definedName name="Summary_Tables_4" localSheetId="18">[4]Table2.2!#REF!</definedName>
    <definedName name="Summary_Tables_4" localSheetId="19">[4]Table2.2!#REF!</definedName>
    <definedName name="Summary_Tables_4" localSheetId="9">#REF!</definedName>
    <definedName name="Summary_Tables_4" localSheetId="10">#REF!</definedName>
    <definedName name="Summary_Tables_4">#REF!</definedName>
    <definedName name="Summary_Tables_44" localSheetId="0">#REF!</definedName>
    <definedName name="Summary_Tables_44" localSheetId="12">#REF!</definedName>
    <definedName name="Summary_Tables_44" localSheetId="18">[2]Table2.1!#REF!</definedName>
    <definedName name="Summary_Tables_44" localSheetId="19">[2]Table2.1!#REF!</definedName>
    <definedName name="Summary_Tables_44" localSheetId="9">#REF!</definedName>
    <definedName name="Summary_Tables_44" localSheetId="10">#REF!</definedName>
    <definedName name="Summary_Tables_44">#REF!</definedName>
    <definedName name="Summary_Tables_45" localSheetId="0">#REF!</definedName>
    <definedName name="Summary_Tables_45" localSheetId="12">#REF!</definedName>
    <definedName name="Summary_Tables_45" localSheetId="18">[2]Table2.2!#REF!</definedName>
    <definedName name="Summary_Tables_45" localSheetId="19">[2]Table2.2!#REF!</definedName>
    <definedName name="Summary_Tables_45" localSheetId="9">#REF!</definedName>
    <definedName name="Summary_Tables_45" localSheetId="10">#REF!</definedName>
    <definedName name="Summary_Tables_45">#REF!</definedName>
    <definedName name="Summary_Tables_46" localSheetId="0">#REF!</definedName>
    <definedName name="Summary_Tables_46" localSheetId="12">#REF!</definedName>
    <definedName name="Summary_Tables_46" localSheetId="18">[2]Table2.2!#REF!</definedName>
    <definedName name="Summary_Tables_46" localSheetId="19">[2]Table2.2!#REF!</definedName>
    <definedName name="Summary_Tables_46" localSheetId="9">#REF!</definedName>
    <definedName name="Summary_Tables_46" localSheetId="10">#REF!</definedName>
    <definedName name="Summary_Tables_46">#REF!</definedName>
    <definedName name="Summary_Tables_5" localSheetId="0">#REF!</definedName>
    <definedName name="Summary_Tables_5" localSheetId="12">#REF!</definedName>
    <definedName name="Summary_Tables_5" localSheetId="18">[4]Table2.2!#REF!</definedName>
    <definedName name="Summary_Tables_5" localSheetId="19">[4]Table2.2!#REF!</definedName>
    <definedName name="Summary_Tables_5" localSheetId="9">#REF!</definedName>
    <definedName name="Summary_Tables_5" localSheetId="10">#REF!</definedName>
    <definedName name="Summary_Tables_5">#REF!</definedName>
    <definedName name="TRNR_27252d25533b49a2ae5d652998b4ec22_125_6" localSheetId="0" hidden="1">#REF!</definedName>
    <definedName name="TRNR_27252d25533b49a2ae5d652998b4ec22_125_6" localSheetId="18" hidden="1">'[5]22. Govt bond yields'!#REF!</definedName>
    <definedName name="TRNR_27252d25533b49a2ae5d652998b4ec22_125_6" localSheetId="19" hidden="1">'[5]22. Govt bond yields'!#REF!</definedName>
    <definedName name="TRNR_27252d25533b49a2ae5d652998b4ec22_125_6" localSheetId="9" hidden="1">#REF!</definedName>
    <definedName name="TRNR_27252d25533b49a2ae5d652998b4ec22_125_6" hidden="1">#REF!</definedName>
    <definedName name="TRNR_4a25bddce7e94a4691b613e1f447ec80_125_6" localSheetId="0" hidden="1">#REF!</definedName>
    <definedName name="TRNR_4a25bddce7e94a4691b613e1f447ec80_125_6" localSheetId="18" hidden="1">'[5]22. Govt bond yields'!#REF!</definedName>
    <definedName name="TRNR_4a25bddce7e94a4691b613e1f447ec80_125_6" localSheetId="19" hidden="1">'[5]22. Govt bond yields'!#REF!</definedName>
    <definedName name="TRNR_4a25bddce7e94a4691b613e1f447ec80_125_6" localSheetId="9" hidden="1">#REF!</definedName>
    <definedName name="TRNR_4a25bddce7e94a4691b613e1f447ec80_125_6" hidden="1">#REF!</definedName>
    <definedName name="TRNR_8834841dd5134ebb8743db6226aa1d57_125_6" localSheetId="0" hidden="1">#REF!</definedName>
    <definedName name="TRNR_8834841dd5134ebb8743db6226aa1d57_125_6" localSheetId="18" hidden="1">'[5]22. Govt bond yields'!#REF!</definedName>
    <definedName name="TRNR_8834841dd5134ebb8743db6226aa1d57_125_6" localSheetId="19" hidden="1">'[5]22. Govt bond yields'!#REF!</definedName>
    <definedName name="TRNR_8834841dd5134ebb8743db6226aa1d57_125_6" localSheetId="9" hidden="1">#REF!</definedName>
    <definedName name="TRNR_8834841dd5134ebb8743db6226aa1d57_125_6" hidden="1">#REF!</definedName>
    <definedName name="TRNR_93fda65b34ef4468bc0e176e1fc49700_125_6" localSheetId="0" hidden="1">#REF!</definedName>
    <definedName name="TRNR_93fda65b34ef4468bc0e176e1fc49700_125_6" localSheetId="18" hidden="1">'[5]22. Govt bond yields'!#REF!</definedName>
    <definedName name="TRNR_93fda65b34ef4468bc0e176e1fc49700_125_6" localSheetId="19" hidden="1">'[5]22. Govt bond yields'!#REF!</definedName>
    <definedName name="TRNR_93fda65b34ef4468bc0e176e1fc49700_125_6" localSheetId="9" hidden="1">#REF!</definedName>
    <definedName name="TRNR_93fda65b34ef4468bc0e176e1fc49700_125_6" hidden="1">#REF!</definedName>
    <definedName name="TRNR_9a1f6f35f6a34ec2ae2cc7e9f8d408de_125_6" localSheetId="0" hidden="1">#REF!</definedName>
    <definedName name="TRNR_9a1f6f35f6a34ec2ae2cc7e9f8d408de_125_6" localSheetId="18" hidden="1">'[5]22. Govt bond yields'!#REF!</definedName>
    <definedName name="TRNR_9a1f6f35f6a34ec2ae2cc7e9f8d408de_125_6" localSheetId="19" hidden="1">'[5]22. Govt bond yields'!#REF!</definedName>
    <definedName name="TRNR_9a1f6f35f6a34ec2ae2cc7e9f8d408de_125_6" localSheetId="9" hidden="1">#REF!</definedName>
    <definedName name="TRNR_9a1f6f35f6a34ec2ae2cc7e9f8d408de_125_6" hidden="1">#REF!</definedName>
    <definedName name="TRNR_a0797764f0d8457f91f598ca4e180462_125_6" localSheetId="0" hidden="1">#REF!</definedName>
    <definedName name="TRNR_a0797764f0d8457f91f598ca4e180462_125_6" localSheetId="18" hidden="1">'[5]22. Govt bond yields'!#REF!</definedName>
    <definedName name="TRNR_a0797764f0d8457f91f598ca4e180462_125_6" localSheetId="19" hidden="1">'[5]22. Govt bond yields'!#REF!</definedName>
    <definedName name="TRNR_a0797764f0d8457f91f598ca4e180462_125_6" localSheetId="9" hidden="1">#REF!</definedName>
    <definedName name="TRNR_a0797764f0d8457f91f598ca4e180462_125_6" hidden="1">#REF!</definedName>
    <definedName name="TRNR_b82114740f634c1fb9a10248c154a1b9_125_6" localSheetId="0" hidden="1">#REF!</definedName>
    <definedName name="TRNR_b82114740f634c1fb9a10248c154a1b9_125_6" localSheetId="18" hidden="1">'[5]22. Govt bond yields'!#REF!</definedName>
    <definedName name="TRNR_b82114740f634c1fb9a10248c154a1b9_125_6" localSheetId="19" hidden="1">'[5]22. Govt bond yields'!#REF!</definedName>
    <definedName name="TRNR_b82114740f634c1fb9a10248c154a1b9_125_6" localSheetId="9" hidden="1">#REF!</definedName>
    <definedName name="TRNR_b82114740f634c1fb9a10248c154a1b9_125_6" hidden="1">#REF!</definedName>
    <definedName name="TRNR_d9166fe0221c4074aed36a46b684215b_125_6" localSheetId="0" hidden="1">#REF!</definedName>
    <definedName name="TRNR_d9166fe0221c4074aed36a46b684215b_125_6" localSheetId="18" hidden="1">'[5]22. Govt bond yields'!#REF!</definedName>
    <definedName name="TRNR_d9166fe0221c4074aed36a46b684215b_125_6" localSheetId="19" hidden="1">'[5]22. Govt bond yields'!#REF!</definedName>
    <definedName name="TRNR_d9166fe0221c4074aed36a46b684215b_125_6" localSheetId="9" hidden="1">#REF!</definedName>
    <definedName name="TRNR_d9166fe0221c4074aed36a46b684215b_125_6" hidden="1">#REF!</definedName>
    <definedName name="TRNR_f8530f1de0a7463284c941bfe9e4e249_125_6" localSheetId="0" hidden="1">#REF!</definedName>
    <definedName name="TRNR_f8530f1de0a7463284c941bfe9e4e249_125_6" localSheetId="18" hidden="1">'[5]22. Govt bond yields'!#REF!</definedName>
    <definedName name="TRNR_f8530f1de0a7463284c941bfe9e4e249_125_6" localSheetId="19" hidden="1">'[5]22. Govt bond yields'!#REF!</definedName>
    <definedName name="TRNR_f8530f1de0a7463284c941bfe9e4e249_125_6" localSheetId="9" hidden="1">#REF!</definedName>
    <definedName name="TRNR_f8530f1de0a7463284c941bfe9e4e249_125_6" hidden="1">#REF!</definedName>
    <definedName name="TRNR_f86c585bc31248c8bc2b3a1a46c88b17_65_6" localSheetId="0" hidden="1">#REF!</definedName>
    <definedName name="TRNR_f86c585bc31248c8bc2b3a1a46c88b17_65_6" localSheetId="18" hidden="1">'[5]22. Govt bond yields'!#REF!</definedName>
    <definedName name="TRNR_f86c585bc31248c8bc2b3a1a46c88b17_65_6" localSheetId="19" hidden="1">'[5]22. Govt bond yields'!#REF!</definedName>
    <definedName name="TRNR_f86c585bc31248c8bc2b3a1a46c88b17_65_6" localSheetId="9" hidden="1">#REF!</definedName>
    <definedName name="TRNR_f86c585bc31248c8bc2b3a1a46c88b17_65_6" hidden="1">#REF!</definedName>
    <definedName name="xxx" localSheetId="0">#REF!</definedName>
    <definedName name="xxx" localSheetId="18">#REF!</definedName>
    <definedName name="xxx" localSheetId="19">#REF!</definedName>
    <definedName name="xxx" localSheetId="9">#REF!</definedName>
    <definedName name="xxx">#REF!</definedName>
    <definedName name="xxxxx" localSheetId="0" hidden="1">#REF!</definedName>
    <definedName name="xxxxx" localSheetId="18" hidden="1">'[2]Table 2.5'!#REF!</definedName>
    <definedName name="xxxxx" localSheetId="19" hidden="1">'[2]Table 2.5'!#REF!</definedName>
    <definedName name="xxxxx" localSheetId="9" hidden="1">#REF!</definedName>
    <definedName name="xxxxx" hidden="1">#REF!</definedName>
    <definedName name="Z_14A37906_4245_11D2_A0DD_006008720D93_.wvu.PrintArea" localSheetId="0" hidden="1">#REF!</definedName>
    <definedName name="Z_14A37906_4245_11D2_A0DD_006008720D93_.wvu.PrintArea" localSheetId="18" hidden="1">#REF!</definedName>
    <definedName name="Z_14A37906_4245_11D2_A0DD_006008720D93_.wvu.PrintArea" localSheetId="19" hidden="1">#REF!</definedName>
    <definedName name="Z_14A37906_4245_11D2_A0DD_006008720D93_.wvu.PrintArea" localSheetId="9" hidden="1">#REF!</definedName>
    <definedName name="Z_14A37906_4245_11D2_A0DD_006008720D93_.wvu.PrintArea" hidden="1">#REF!</definedName>
    <definedName name="Z_8EEF5401_87C6_11D3_BF6F_444553540000_.wvu.PrintArea" localSheetId="0" hidden="1">#REF!</definedName>
    <definedName name="Z_8EEF5401_87C6_11D3_BF6F_444553540000_.wvu.PrintArea" localSheetId="18" hidden="1">#REF!</definedName>
    <definedName name="Z_8EEF5401_87C6_11D3_BF6F_444553540000_.wvu.PrintArea" localSheetId="19" hidden="1">#REF!</definedName>
    <definedName name="Z_8EEF5401_87C6_11D3_BF6F_444553540000_.wvu.PrintArea" localSheetId="9" hidden="1">#REF!</definedName>
    <definedName name="Z_8EEF5401_87C6_11D3_BF6F_444553540000_.wvu.PrintArea" hidden="1">#REF!</definedName>
    <definedName name="Z_B5B3C281_3E7C_11D3_BF6D_444553540000_.wvu.Cols" localSheetId="0" hidden="1">#REF!,#REF!,#REF!,#REF!</definedName>
    <definedName name="Z_B5B3C281_3E7C_11D3_BF6D_444553540000_.wvu.Cols" localSheetId="12" hidden="1">#REF!,#REF!,#REF!,#REF!</definedName>
    <definedName name="Z_B5B3C281_3E7C_11D3_BF6D_444553540000_.wvu.Cols" localSheetId="13" hidden="1">#REF!,#REF!,#REF!,#REF!</definedName>
    <definedName name="Z_B5B3C281_3E7C_11D3_BF6D_444553540000_.wvu.Cols" localSheetId="18" hidden="1">#REF!,#REF!,#REF!,#REF!</definedName>
    <definedName name="Z_B5B3C281_3E7C_11D3_BF6D_444553540000_.wvu.Cols" localSheetId="19" hidden="1">#REF!,#REF!,#REF!,#REF!</definedName>
    <definedName name="Z_B5B3C281_3E7C_11D3_BF6D_444553540000_.wvu.Cols" localSheetId="9" hidden="1">#REF!,#REF!,#REF!,#REF!</definedName>
    <definedName name="Z_B5B3C281_3E7C_11D3_BF6D_444553540000_.wvu.Cols" localSheetId="10" hidden="1">#REF!,#REF!,#REF!,#REF!</definedName>
    <definedName name="Z_B5B3C281_3E7C_11D3_BF6D_444553540000_.wvu.Cols" hidden="1">#REF!,#REF!,#REF!,#REF!</definedName>
    <definedName name="Z_B5B3C281_3E7C_11D3_BF6D_444553540000_.wvu.PrintArea" localSheetId="0" hidden="1">#REF!</definedName>
    <definedName name="Z_B5B3C281_3E7C_11D3_BF6D_444553540000_.wvu.PrintArea" localSheetId="12" hidden="1">#REF!</definedName>
    <definedName name="Z_B5B3C281_3E7C_11D3_BF6D_444553540000_.wvu.PrintArea" localSheetId="13" hidden="1">#REF!</definedName>
    <definedName name="Z_B5B3C281_3E7C_11D3_BF6D_444553540000_.wvu.PrintArea" localSheetId="18" hidden="1">#REF!</definedName>
    <definedName name="Z_B5B3C281_3E7C_11D3_BF6D_444553540000_.wvu.PrintArea" localSheetId="19" hidden="1">#REF!</definedName>
    <definedName name="Z_B5B3C281_3E7C_11D3_BF6D_444553540000_.wvu.PrintArea" localSheetId="9" hidden="1">#REF!</definedName>
    <definedName name="Z_B5B3C281_3E7C_11D3_BF6D_444553540000_.wvu.PrintArea" localSheetId="10" hidden="1">#REF!</definedName>
    <definedName name="Z_B5B3C281_3E7C_11D3_BF6D_444553540000_.wvu.PrintArea" hidden="1">#REF!</definedName>
    <definedName name="Z_B5B3C281_3E7C_11D3_BF6D_444553540000_.wvu.Rows" localSheetId="0" hidden="1">#REF!</definedName>
    <definedName name="Z_B5B3C281_3E7C_11D3_BF6D_444553540000_.wvu.Rows" localSheetId="12" hidden="1">#REF!</definedName>
    <definedName name="Z_B5B3C281_3E7C_11D3_BF6D_444553540000_.wvu.Rows" localSheetId="13" hidden="1">#REF!</definedName>
    <definedName name="Z_B5B3C281_3E7C_11D3_BF6D_444553540000_.wvu.Rows" localSheetId="18" hidden="1">#REF!</definedName>
    <definedName name="Z_B5B3C281_3E7C_11D3_BF6D_444553540000_.wvu.Rows" localSheetId="19" hidden="1">#REF!</definedName>
    <definedName name="Z_B5B3C281_3E7C_11D3_BF6D_444553540000_.wvu.Rows" localSheetId="9" hidden="1">#REF!</definedName>
    <definedName name="Z_B5B3C281_3E7C_11D3_BF6D_444553540000_.wvu.Rows" localSheetId="10" hidden="1">#REF!</definedName>
    <definedName name="Z_B5B3C281_3E7C_11D3_BF6D_444553540000_.wvu.Rows" hidden="1">#REF!</definedName>
    <definedName name="Z_E06AAC6B_EB02_4A68_A314_AB97A5C2BEF4_.wvu.PrintArea" localSheetId="0" hidden="1">#REF!</definedName>
    <definedName name="Z_E06AAC6B_EB02_4A68_A314_AB97A5C2BEF4_.wvu.PrintArea" localSheetId="18" hidden="1">#REF!</definedName>
    <definedName name="Z_E06AAC6B_EB02_4A68_A314_AB97A5C2BEF4_.wvu.PrintArea" localSheetId="19" hidden="1">#REF!</definedName>
    <definedName name="Z_E06AAC6B_EB02_4A68_A314_AB97A5C2BEF4_.wvu.PrintArea" localSheetId="9" hidden="1">#REF!</definedName>
    <definedName name="Z_E06AAC6B_EB02_4A68_A314_AB97A5C2BEF4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9" l="1"/>
  <c r="B9" i="39"/>
  <c r="B13" i="39"/>
  <c r="B17" i="39"/>
  <c r="B21" i="39"/>
  <c r="B25" i="39"/>
  <c r="B29" i="39"/>
  <c r="B33" i="39"/>
  <c r="B37" i="39"/>
  <c r="B41" i="39"/>
  <c r="B45" i="39"/>
  <c r="B49" i="39"/>
  <c r="B53" i="39"/>
  <c r="B57" i="39"/>
  <c r="B4" i="26" l="1"/>
  <c r="C4" i="26"/>
  <c r="D4" i="26"/>
  <c r="E4" i="26"/>
  <c r="B5" i="26"/>
  <c r="C5" i="26"/>
  <c r="D5" i="26"/>
  <c r="E5" i="26"/>
  <c r="L5" i="26"/>
  <c r="M5" i="26"/>
  <c r="B6" i="26"/>
  <c r="C6" i="26"/>
  <c r="D6" i="26"/>
  <c r="E6" i="26"/>
  <c r="L6" i="26"/>
  <c r="M6" i="26"/>
  <c r="B7" i="26"/>
  <c r="C7" i="26"/>
  <c r="D7" i="26"/>
  <c r="E7" i="26"/>
  <c r="L7" i="26"/>
  <c r="M7" i="26"/>
  <c r="B8" i="26"/>
  <c r="C8" i="26"/>
  <c r="D8" i="26"/>
  <c r="E8" i="26"/>
  <c r="L8" i="26"/>
  <c r="M8" i="26"/>
  <c r="B9" i="26"/>
  <c r="C9" i="26"/>
  <c r="D9" i="26"/>
  <c r="E9" i="26"/>
  <c r="L9" i="26"/>
  <c r="M9" i="26"/>
  <c r="B10" i="26"/>
  <c r="C10" i="26"/>
  <c r="D10" i="26"/>
  <c r="E10" i="26"/>
  <c r="L10" i="26"/>
  <c r="M10" i="26"/>
  <c r="B11" i="26"/>
  <c r="C11" i="26"/>
  <c r="D11" i="26"/>
  <c r="E11" i="26"/>
  <c r="L11" i="26"/>
  <c r="M11" i="26"/>
  <c r="B12" i="26"/>
  <c r="C12" i="26"/>
  <c r="D12" i="26"/>
  <c r="E12" i="26"/>
  <c r="L12" i="26"/>
  <c r="M12" i="26"/>
  <c r="B13" i="26"/>
  <c r="C13" i="26"/>
  <c r="D13" i="26"/>
  <c r="E13" i="26"/>
  <c r="L13" i="26"/>
  <c r="M13" i="26"/>
  <c r="B14" i="26"/>
  <c r="C14" i="26"/>
  <c r="D14" i="26"/>
  <c r="E14" i="26"/>
  <c r="L14" i="26"/>
  <c r="M14" i="26"/>
  <c r="AW4" i="20"/>
  <c r="K60" i="19" l="1"/>
  <c r="K4" i="19"/>
  <c r="L4" i="19"/>
  <c r="M4" i="19"/>
  <c r="Q4" i="19"/>
  <c r="R4" i="19"/>
  <c r="S4" i="19"/>
  <c r="K5" i="19"/>
  <c r="L5" i="19"/>
  <c r="M5" i="19"/>
  <c r="Q5" i="19"/>
  <c r="R5" i="19"/>
  <c r="S5" i="19" s="1"/>
  <c r="K6" i="19"/>
  <c r="L6" i="19"/>
  <c r="M6" i="19" s="1"/>
  <c r="Q6" i="19"/>
  <c r="R6" i="19"/>
  <c r="S6" i="19"/>
  <c r="K7" i="19"/>
  <c r="M7" i="19" s="1"/>
  <c r="L7" i="19"/>
  <c r="Q7" i="19"/>
  <c r="S7" i="19" s="1"/>
  <c r="R7" i="19"/>
  <c r="K8" i="19"/>
  <c r="L8" i="19"/>
  <c r="M8" i="19" s="1"/>
  <c r="Q8" i="19"/>
  <c r="S8" i="19" s="1"/>
  <c r="R8" i="19"/>
  <c r="K9" i="19"/>
  <c r="M9" i="19" s="1"/>
  <c r="L9" i="19"/>
  <c r="Q9" i="19"/>
  <c r="R9" i="19"/>
  <c r="S9" i="19"/>
  <c r="K10" i="19"/>
  <c r="L10" i="19"/>
  <c r="M10" i="19" s="1"/>
  <c r="Q10" i="19"/>
  <c r="S10" i="19" s="1"/>
  <c r="R10" i="19"/>
  <c r="K11" i="19"/>
  <c r="M11" i="19" s="1"/>
  <c r="L11" i="19"/>
  <c r="Q11" i="19"/>
  <c r="R11" i="19"/>
  <c r="S11" i="19"/>
  <c r="K12" i="19"/>
  <c r="L12" i="19"/>
  <c r="M12" i="19"/>
  <c r="Q12" i="19"/>
  <c r="S12" i="19" s="1"/>
  <c r="R12" i="19"/>
  <c r="K13" i="19"/>
  <c r="L13" i="19"/>
  <c r="M13" i="19"/>
  <c r="Q13" i="19"/>
  <c r="R13" i="19"/>
  <c r="S13" i="19"/>
  <c r="K14" i="19"/>
  <c r="L14" i="19"/>
  <c r="M14" i="19" s="1"/>
  <c r="Q14" i="19"/>
  <c r="R14" i="19"/>
  <c r="S14" i="19"/>
  <c r="K15" i="19"/>
  <c r="M15" i="19" s="1"/>
  <c r="L15" i="19"/>
  <c r="Q15" i="19"/>
  <c r="R15" i="19"/>
  <c r="S15" i="19"/>
  <c r="K16" i="19"/>
  <c r="L16" i="19"/>
  <c r="M16" i="19"/>
  <c r="Q16" i="19"/>
  <c r="S16" i="19" s="1"/>
  <c r="R16" i="19"/>
  <c r="K17" i="19"/>
  <c r="L17" i="19"/>
  <c r="M17" i="19" s="1"/>
  <c r="Q17" i="19"/>
  <c r="R17" i="19"/>
  <c r="S17" i="19"/>
  <c r="K18" i="19"/>
  <c r="L18" i="19"/>
  <c r="M18" i="19" s="1"/>
  <c r="Q18" i="19"/>
  <c r="R18" i="19"/>
  <c r="S18" i="19"/>
  <c r="K19" i="19"/>
  <c r="M19" i="19" s="1"/>
  <c r="L19" i="19"/>
  <c r="Q19" i="19"/>
  <c r="R19" i="19"/>
  <c r="S19" i="19"/>
  <c r="K20" i="19"/>
  <c r="L20" i="19"/>
  <c r="M20" i="19"/>
  <c r="Q20" i="19"/>
  <c r="S20" i="19" s="1"/>
  <c r="R20" i="19"/>
  <c r="K21" i="19"/>
  <c r="L21" i="19"/>
  <c r="M21" i="19"/>
  <c r="Q21" i="19"/>
  <c r="R21" i="19"/>
  <c r="S21" i="19"/>
  <c r="K22" i="19"/>
  <c r="L22" i="19"/>
  <c r="M22" i="19" s="1"/>
  <c r="Q22" i="19"/>
  <c r="R22" i="19"/>
  <c r="S22" i="19"/>
  <c r="K23" i="19"/>
  <c r="M23" i="19" s="1"/>
  <c r="L23" i="19"/>
  <c r="Q23" i="19"/>
  <c r="R23" i="19"/>
  <c r="S23" i="19"/>
  <c r="K24" i="19"/>
  <c r="L24" i="19"/>
  <c r="M24" i="19"/>
  <c r="Q24" i="19"/>
  <c r="S24" i="19" s="1"/>
  <c r="R24" i="19"/>
  <c r="K25" i="19"/>
  <c r="L25" i="19"/>
  <c r="M25" i="19"/>
  <c r="Q25" i="19"/>
  <c r="R25" i="19"/>
  <c r="S25" i="19"/>
  <c r="K26" i="19"/>
  <c r="L26" i="19"/>
  <c r="M26" i="19" s="1"/>
  <c r="Q26" i="19"/>
  <c r="R26" i="19"/>
  <c r="S26" i="19"/>
  <c r="K27" i="19"/>
  <c r="M27" i="19" s="1"/>
  <c r="L27" i="19"/>
  <c r="Q27" i="19"/>
  <c r="R27" i="19"/>
  <c r="S27" i="19"/>
  <c r="K28" i="19"/>
  <c r="L28" i="19"/>
  <c r="M28" i="19"/>
  <c r="Q28" i="19"/>
  <c r="S28" i="19" s="1"/>
  <c r="R28" i="19"/>
  <c r="K29" i="19"/>
  <c r="L29" i="19"/>
  <c r="M29" i="19"/>
  <c r="Q29" i="19"/>
  <c r="R29" i="19"/>
  <c r="S29" i="19"/>
  <c r="K30" i="19"/>
  <c r="L30" i="19"/>
  <c r="M30" i="19" s="1"/>
  <c r="Q30" i="19"/>
  <c r="R30" i="19"/>
  <c r="S30" i="19"/>
  <c r="K31" i="19"/>
  <c r="M31" i="19" s="1"/>
  <c r="L31" i="19"/>
  <c r="Q31" i="19"/>
  <c r="S31" i="19" s="1"/>
  <c r="R31" i="19"/>
  <c r="K32" i="19"/>
  <c r="L32" i="19"/>
  <c r="M32" i="19"/>
  <c r="Q32" i="19"/>
  <c r="S32" i="19" s="1"/>
  <c r="R32" i="19"/>
  <c r="K33" i="19"/>
  <c r="L33" i="19"/>
  <c r="M33" i="19"/>
  <c r="Q33" i="19"/>
  <c r="R33" i="19"/>
  <c r="S33" i="19"/>
  <c r="K34" i="19"/>
  <c r="L34" i="19"/>
  <c r="M34" i="19" s="1"/>
  <c r="Q34" i="19"/>
  <c r="R34" i="19"/>
  <c r="S34" i="19"/>
  <c r="K35" i="19"/>
  <c r="M35" i="19" s="1"/>
  <c r="L35" i="19"/>
  <c r="Q35" i="19"/>
  <c r="R35" i="19"/>
  <c r="S35" i="19"/>
  <c r="K36" i="19"/>
  <c r="L36" i="19"/>
  <c r="M36" i="19"/>
  <c r="Q36" i="19"/>
  <c r="S36" i="19" s="1"/>
  <c r="R36" i="19"/>
  <c r="K37" i="19"/>
  <c r="L37" i="19"/>
  <c r="M37" i="19"/>
  <c r="Q37" i="19"/>
  <c r="R37" i="19"/>
  <c r="S37" i="19"/>
  <c r="K38" i="19"/>
  <c r="L38" i="19"/>
  <c r="M38" i="19" s="1"/>
  <c r="Q38" i="19"/>
  <c r="R38" i="19"/>
  <c r="S38" i="19"/>
  <c r="K39" i="19"/>
  <c r="M39" i="19" s="1"/>
  <c r="L39" i="19"/>
  <c r="Q39" i="19"/>
  <c r="R39" i="19"/>
  <c r="S39" i="19"/>
  <c r="K40" i="19"/>
  <c r="L40" i="19"/>
  <c r="M40" i="19"/>
  <c r="Q40" i="19"/>
  <c r="S40" i="19" s="1"/>
  <c r="R40" i="19"/>
  <c r="C41" i="19"/>
  <c r="D41" i="19"/>
  <c r="R41" i="19" s="1"/>
  <c r="K41" i="19"/>
  <c r="L41" i="19"/>
  <c r="M41" i="19"/>
  <c r="Q41" i="19"/>
  <c r="C42" i="19"/>
  <c r="D42" i="19"/>
  <c r="R42" i="19" s="1"/>
  <c r="K42" i="19"/>
  <c r="L42" i="19"/>
  <c r="M42" i="19"/>
  <c r="Q42" i="19"/>
  <c r="S42" i="19" s="1"/>
  <c r="C43" i="19"/>
  <c r="D43" i="19"/>
  <c r="R43" i="19" s="1"/>
  <c r="K43" i="19"/>
  <c r="L43" i="19"/>
  <c r="M43" i="19"/>
  <c r="Q43" i="19"/>
  <c r="K44" i="19"/>
  <c r="L44" i="19"/>
  <c r="M44" i="19"/>
  <c r="Q44" i="19"/>
  <c r="R44" i="19"/>
  <c r="S44" i="19"/>
  <c r="K45" i="19"/>
  <c r="L45" i="19"/>
  <c r="M45" i="19" s="1"/>
  <c r="Q45" i="19"/>
  <c r="R45" i="19"/>
  <c r="S45" i="19"/>
  <c r="K46" i="19"/>
  <c r="M46" i="19" s="1"/>
  <c r="L46" i="19"/>
  <c r="Q46" i="19"/>
  <c r="R46" i="19"/>
  <c r="S46" i="19"/>
  <c r="K47" i="19"/>
  <c r="L47" i="19"/>
  <c r="M47" i="19"/>
  <c r="Q47" i="19"/>
  <c r="S47" i="19" s="1"/>
  <c r="R47" i="19"/>
  <c r="K48" i="19"/>
  <c r="L48" i="19"/>
  <c r="M48" i="19"/>
  <c r="Q48" i="19"/>
  <c r="R48" i="19"/>
  <c r="S48" i="19"/>
  <c r="K49" i="19"/>
  <c r="L49" i="19"/>
  <c r="M49" i="19" s="1"/>
  <c r="Q49" i="19"/>
  <c r="R49" i="19"/>
  <c r="S49" i="19"/>
  <c r="K50" i="19"/>
  <c r="M50" i="19" s="1"/>
  <c r="L50" i="19"/>
  <c r="Q50" i="19"/>
  <c r="R50" i="19"/>
  <c r="S50" i="19"/>
  <c r="K51" i="19"/>
  <c r="L51" i="19"/>
  <c r="M51" i="19"/>
  <c r="Q51" i="19"/>
  <c r="S51" i="19" s="1"/>
  <c r="R51" i="19"/>
  <c r="K52" i="19"/>
  <c r="L52" i="19"/>
  <c r="M52" i="19"/>
  <c r="Q52" i="19"/>
  <c r="R52" i="19"/>
  <c r="S52" i="19"/>
  <c r="K53" i="19"/>
  <c r="L53" i="19"/>
  <c r="M53" i="19" s="1"/>
  <c r="Q53" i="19"/>
  <c r="R53" i="19"/>
  <c r="S53" i="19"/>
  <c r="K54" i="19"/>
  <c r="M54" i="19" s="1"/>
  <c r="L54" i="19"/>
  <c r="Q54" i="19"/>
  <c r="R54" i="19"/>
  <c r="S54" i="19"/>
  <c r="K55" i="19"/>
  <c r="L55" i="19"/>
  <c r="M55" i="19"/>
  <c r="Q55" i="19"/>
  <c r="S55" i="19" s="1"/>
  <c r="R55" i="19"/>
  <c r="K56" i="19"/>
  <c r="L56" i="19"/>
  <c r="M56" i="19"/>
  <c r="Q56" i="19"/>
  <c r="R56" i="19"/>
  <c r="S56" i="19"/>
  <c r="K57" i="19"/>
  <c r="L57" i="19"/>
  <c r="M57" i="19" s="1"/>
  <c r="Q57" i="19"/>
  <c r="R57" i="19"/>
  <c r="S57" i="19"/>
  <c r="K58" i="19"/>
  <c r="M58" i="19" s="1"/>
  <c r="L58" i="19"/>
  <c r="Q58" i="19"/>
  <c r="R58" i="19"/>
  <c r="S58" i="19"/>
  <c r="K59" i="19"/>
  <c r="L59" i="19"/>
  <c r="M59" i="19"/>
  <c r="Q59" i="19"/>
  <c r="S59" i="19" s="1"/>
  <c r="R59" i="19"/>
  <c r="S43" i="19" l="1"/>
  <c r="S41" i="19"/>
  <c r="T8" i="4" l="1"/>
  <c r="T9" i="4"/>
  <c r="T11" i="4"/>
  <c r="T7" i="4"/>
  <c r="S8" i="4"/>
  <c r="S9" i="4"/>
  <c r="S11" i="4"/>
  <c r="S7" i="4"/>
  <c r="R8" i="4"/>
  <c r="R9" i="4"/>
  <c r="R7" i="4"/>
  <c r="Q8" i="4"/>
  <c r="Q9" i="4"/>
  <c r="Q7" i="4"/>
  <c r="B4" i="11"/>
  <c r="B8" i="11"/>
  <c r="B12" i="11"/>
  <c r="B16" i="11"/>
  <c r="B20" i="11"/>
  <c r="B24" i="11"/>
  <c r="B28" i="11"/>
  <c r="B32" i="11"/>
  <c r="B36" i="11"/>
  <c r="B40" i="11"/>
  <c r="B44" i="11"/>
  <c r="B48" i="11"/>
  <c r="B52" i="11"/>
  <c r="B56" i="11"/>
  <c r="C10" i="4"/>
  <c r="D10" i="4"/>
  <c r="E10" i="4"/>
  <c r="F10" i="4"/>
  <c r="G10" i="4"/>
  <c r="H10" i="4"/>
  <c r="I10" i="4"/>
  <c r="J10" i="4"/>
  <c r="K10" i="4"/>
  <c r="L10" i="4"/>
  <c r="N10" i="4"/>
  <c r="O10" i="4"/>
  <c r="P10" i="4"/>
  <c r="B10" i="4"/>
  <c r="S6" i="5"/>
  <c r="S7" i="5"/>
  <c r="S8" i="5"/>
  <c r="T8" i="5" s="1"/>
  <c r="S9" i="5"/>
  <c r="S10" i="5"/>
  <c r="B11" i="5"/>
  <c r="B12" i="5" s="1"/>
  <c r="C11" i="5"/>
  <c r="D11" i="5"/>
  <c r="E11" i="5"/>
  <c r="F11" i="5"/>
  <c r="G11" i="5"/>
  <c r="G12" i="5" s="1"/>
  <c r="H11" i="5"/>
  <c r="I11" i="5"/>
  <c r="I12" i="5" s="1"/>
  <c r="J11" i="5"/>
  <c r="J12" i="5" s="1"/>
  <c r="K11" i="5"/>
  <c r="L11" i="5"/>
  <c r="M11" i="5"/>
  <c r="N11" i="5"/>
  <c r="O11" i="5"/>
  <c r="O12" i="5" s="1"/>
  <c r="P11" i="5"/>
  <c r="Q11" i="5"/>
  <c r="Q12" i="5" s="1"/>
  <c r="R11" i="5"/>
  <c r="S11" i="5" s="1"/>
  <c r="C12" i="5"/>
  <c r="D12" i="5"/>
  <c r="E12" i="5"/>
  <c r="F12" i="5"/>
  <c r="H12" i="5"/>
  <c r="K12" i="5"/>
  <c r="L12" i="5"/>
  <c r="M12" i="5"/>
  <c r="N12" i="5"/>
  <c r="P12" i="5"/>
  <c r="S10" i="4" l="1"/>
  <c r="R10" i="4"/>
  <c r="T10" i="4"/>
  <c r="Q10" i="4"/>
  <c r="T6" i="5"/>
  <c r="T10" i="5"/>
  <c r="T11" i="5"/>
  <c r="T9" i="5"/>
  <c r="T7" i="5"/>
  <c r="R12" i="5"/>
  <c r="BE4" i="2" l="1"/>
</calcChain>
</file>

<file path=xl/sharedStrings.xml><?xml version="1.0" encoding="utf-8"?>
<sst xmlns="http://schemas.openxmlformats.org/spreadsheetml/2006/main" count="683" uniqueCount="256">
  <si>
    <t xml:space="preserve"> food/
beverages </t>
  </si>
  <si>
    <t xml:space="preserve"> metals </t>
  </si>
  <si>
    <t xml:space="preserve"> chemicals/
plastics </t>
  </si>
  <si>
    <t xml:space="preserve"> transport 
equipment </t>
  </si>
  <si>
    <t xml:space="preserve"> wood and paper </t>
  </si>
  <si>
    <t xml:space="preserve"> machinery </t>
  </si>
  <si>
    <t xml:space="preserve"> petroleum 
refineries </t>
  </si>
  <si>
    <t xml:space="preserve"> Glass/non-
metallic mineral </t>
  </si>
  <si>
    <t xml:space="preserve"> Clothing/textiles/
leather/footwear </t>
  </si>
  <si>
    <t xml:space="preserve"> Other manu-
facturing </t>
  </si>
  <si>
    <t xml:space="preserve"> electrical 
machinery </t>
  </si>
  <si>
    <t xml:space="preserve"> publishing  </t>
  </si>
  <si>
    <t xml:space="preserve"> ICT </t>
  </si>
  <si>
    <t xml:space="preserve"> Furniture </t>
  </si>
  <si>
    <t xml:space="preserve">Total manufacturing sales </t>
  </si>
  <si>
    <t/>
  </si>
  <si>
    <t>Q4 2023</t>
  </si>
  <si>
    <t>Q3 2023</t>
  </si>
  <si>
    <t>Q4 2020</t>
  </si>
  <si>
    <t>Q4 2022</t>
  </si>
  <si>
    <t>Total</t>
  </si>
  <si>
    <t>Other (right axis, mns)</t>
  </si>
  <si>
    <t>Manufacturing</t>
  </si>
  <si>
    <t>Agriculture</t>
  </si>
  <si>
    <t>fourth quarter</t>
  </si>
  <si>
    <t>Not seasonally adjusted</t>
  </si>
  <si>
    <t>Employment by sector, fourth quarter 2008 to 2023 and third quarter of 2023</t>
  </si>
  <si>
    <t xml:space="preserve">a. Employed as percentage of working-aged population. </t>
  </si>
  <si>
    <t>employment ratio (right axis)</t>
  </si>
  <si>
    <t>Domestic</t>
  </si>
  <si>
    <t>Informal</t>
  </si>
  <si>
    <t>Formal</t>
  </si>
  <si>
    <t>y-on-y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</si>
  <si>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</si>
  <si>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</si>
  <si>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</si>
  <si>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</si>
  <si>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</si>
  <si>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</si>
  <si>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</si>
  <si>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</si>
  <si>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</si>
  <si>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</si>
  <si>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</si>
  <si>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</si>
  <si>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</si>
  <si>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</si>
  <si>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</si>
  <si>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Fourth quarter employment by sector, and employment ratio</t>
  </si>
  <si>
    <t>Q4 2021</t>
  </si>
  <si>
    <t>Q4 2019</t>
  </si>
  <si>
    <t>Food, beverages
and tobacco</t>
  </si>
  <si>
    <t>Metals and 
metal products</t>
  </si>
  <si>
    <t>Clothing, textiles 
and footwear</t>
  </si>
  <si>
    <t>Machinery and 
equipment</t>
  </si>
  <si>
    <t>Transport 
equipment</t>
  </si>
  <si>
    <t>Wood and paper</t>
  </si>
  <si>
    <t>Glass and non-
metallic minerals</t>
  </si>
  <si>
    <t>Publishing 
and printing</t>
  </si>
  <si>
    <t>Furniture, 
and other</t>
  </si>
  <si>
    <t>Employment by manufacturing industry</t>
  </si>
  <si>
    <t>Employed</t>
  </si>
  <si>
    <t>Mining employment</t>
  </si>
  <si>
    <t>Construction and utilities</t>
  </si>
  <si>
    <t>Q3</t>
  </si>
  <si>
    <t>Q4</t>
  </si>
  <si>
    <t xml:space="preserve"> </t>
  </si>
  <si>
    <t>investment 
in housing</t>
  </si>
  <si>
    <t>investment in non-
residential buildings
 &amp; public works</t>
  </si>
  <si>
    <t>employment</t>
  </si>
  <si>
    <t>yoy</t>
  </si>
  <si>
    <t>from q4 2019</t>
  </si>
  <si>
    <t>Chemicals 
and plastics</t>
  </si>
  <si>
    <t>Source: SARS monthly data</t>
  </si>
  <si>
    <t>Q2</t>
  </si>
  <si>
    <t>Q1</t>
  </si>
  <si>
    <t>Balance</t>
  </si>
  <si>
    <t>Imports</t>
  </si>
  <si>
    <t>Exports</t>
  </si>
  <si>
    <t>Rands/dollar</t>
  </si>
  <si>
    <t>CPI</t>
  </si>
  <si>
    <t>Billions of current U.S. dollars</t>
  </si>
  <si>
    <t>Billions of constant rand - deflated with CPI</t>
  </si>
  <si>
    <t>Nominal rand</t>
  </si>
  <si>
    <t>Balance of trade</t>
  </si>
  <si>
    <t>USD</t>
  </si>
  <si>
    <t>constant rand</t>
  </si>
  <si>
    <t>Mining</t>
  </si>
  <si>
    <t>Transport equipment</t>
  </si>
  <si>
    <t>Machinery and appliances</t>
  </si>
  <si>
    <t>Metals and metal products</t>
  </si>
  <si>
    <t>Glass and non-metallic mineral products</t>
  </si>
  <si>
    <t>Chemicals, rubber, plastic</t>
  </si>
  <si>
    <t>Paper and publishing</t>
  </si>
  <si>
    <t>Wood products</t>
  </si>
  <si>
    <t>Clothing and footwear</t>
  </si>
  <si>
    <t>Food and beverages</t>
  </si>
  <si>
    <t>IMPORTS</t>
  </si>
  <si>
    <t>EXPORTS</t>
  </si>
  <si>
    <t>Rand</t>
  </si>
  <si>
    <t xml:space="preserve"> Rand </t>
  </si>
  <si>
    <t>Change in Billions</t>
  </si>
  <si>
    <t>% change from Q4 2022</t>
  </si>
  <si>
    <t>Value (billions)</t>
  </si>
  <si>
    <t>INDUSTRY</t>
  </si>
  <si>
    <t>Trade by manufacturing subsector</t>
  </si>
  <si>
    <t>C0: World</t>
  </si>
  <si>
    <t>Export</t>
  </si>
  <si>
    <t>Q4 2015</t>
  </si>
  <si>
    <t>total raw mining</t>
  </si>
  <si>
    <t>platinum</t>
  </si>
  <si>
    <t>gold</t>
  </si>
  <si>
    <t>coal</t>
  </si>
  <si>
    <t>manganese/
chromium</t>
  </si>
  <si>
    <t>iron ore</t>
  </si>
  <si>
    <t>HST</t>
  </si>
  <si>
    <t>constant (2023) R bns</t>
  </si>
  <si>
    <t>Unit</t>
  </si>
  <si>
    <t>Other</t>
  </si>
  <si>
    <t>Construction</t>
  </si>
  <si>
    <t>total</t>
  </si>
  <si>
    <t>other</t>
  </si>
  <si>
    <t>construction</t>
  </si>
  <si>
    <t>manufacturing</t>
  </si>
  <si>
    <t>mining</t>
  </si>
  <si>
    <t>Carrying value of fixed assets as at the end of quarter</t>
  </si>
  <si>
    <t>Net profit or loss before taxation</t>
  </si>
  <si>
    <t>'23</t>
  </si>
  <si>
    <t>GDP  in constant (2023) R trns</t>
  </si>
  <si>
    <t>2015 to 2019</t>
  </si>
  <si>
    <t>Household consumption</t>
  </si>
  <si>
    <t>Government consumption</t>
  </si>
  <si>
    <t>Investment</t>
  </si>
  <si>
    <t>Inventories</t>
  </si>
  <si>
    <t>Less: Imports</t>
  </si>
  <si>
    <t>Quarterly</t>
  </si>
  <si>
    <t>Seasonally adjusted and annualised, reflated with GDP deflator rebased to 2023</t>
  </si>
  <si>
    <t>average, 2015 to 2019</t>
  </si>
  <si>
    <t>agricul-
ture (3%)</t>
  </si>
  <si>
    <t>mining
 (6%)</t>
  </si>
  <si>
    <t>manufac-
turing 
(13%)</t>
  </si>
  <si>
    <t>utilities 
(3%)</t>
  </si>
  <si>
    <t>construc-
tion (2%)</t>
  </si>
  <si>
    <t>retail 
(13%) (a)</t>
  </si>
  <si>
    <t>logistics 
(7%)</t>
  </si>
  <si>
    <t>business 
services 
(21%) (b)</t>
  </si>
  <si>
    <t>govt 
services 
(8%)</t>
  </si>
  <si>
    <t>personal 
services 
(15%)</t>
  </si>
  <si>
    <t>Electricity &amp; water</t>
  </si>
  <si>
    <t>Quarterly GDP in trillions of constant (2023) rand, annualised</t>
  </si>
  <si>
    <t>South Africa</t>
  </si>
  <si>
    <t>China</t>
  </si>
  <si>
    <t>Upper middle income ex SA and China</t>
  </si>
  <si>
    <t>apartheid</t>
  </si>
  <si>
    <t>1985 to 1994</t>
  </si>
  <si>
    <t>RDP</t>
  </si>
  <si>
    <t>1994 to 2007</t>
  </si>
  <si>
    <t>IPAP</t>
  </si>
  <si>
    <t>2007 to 2015</t>
  </si>
  <si>
    <t>Re-imagined</t>
  </si>
  <si>
    <t>2019 to 2022</t>
  </si>
  <si>
    <t>Average annual GDP growth in South Africa compared to China and other upper middle income countries</t>
  </si>
  <si>
    <t>Source: World Bank, World Development Indicators</t>
  </si>
  <si>
    <t>Stage 1</t>
  </si>
  <si>
    <t>Stage 2</t>
  </si>
  <si>
    <t>Stage 3</t>
  </si>
  <si>
    <t>Stage 4</t>
  </si>
  <si>
    <t>Stage 5</t>
  </si>
  <si>
    <t>Stage 6+</t>
  </si>
  <si>
    <t>annual</t>
  </si>
  <si>
    <t>quarterly, 2023</t>
  </si>
  <si>
    <t xml:space="preserve">Source: National Treasury. 2024 Budget Review. </t>
  </si>
  <si>
    <t>Gigawatt hours loadshed, 2018 - 2023</t>
  </si>
  <si>
    <t>Change in gross value added by sector</t>
  </si>
  <si>
    <t>Quarterly change in GVA for goods-producing sectors (indices)</t>
  </si>
  <si>
    <t>First quarter 2010 = 100</t>
  </si>
  <si>
    <t>Source: Statistics SA GDP data.</t>
  </si>
  <si>
    <t>Expenditure on GDP in trillions of constant (2023) rand</t>
  </si>
  <si>
    <t>Reflated using implicit deflator rebased to 2023</t>
  </si>
  <si>
    <t>Total manufacturing sales in billions of constant (2023) rand, monthly, seasonally adjusted</t>
  </si>
  <si>
    <t>Quarterly sales by industry</t>
  </si>
  <si>
    <t>Reflated using CPI rebased to 2023</t>
  </si>
  <si>
    <t xml:space="preserve">Source: Statistics SA. Manufacturing production and sales. </t>
  </si>
  <si>
    <t xml:space="preserve">Source: Statistics SA. Quarterly Labour Force Survey. </t>
  </si>
  <si>
    <t>Figures for fourth quarter 2021 are excluded due to very low response rate</t>
  </si>
  <si>
    <t xml:space="preserve">Source: Statistics SA. Quarterly Labour Force Survey and GDP data. </t>
  </si>
  <si>
    <t>Employment in construction and gross fixed capital formation by type of construction, indices (first quarter 2010 = 100)</t>
  </si>
  <si>
    <t>Source: Statistics SA. Quarterly Employment Statistics (employer survey)</t>
  </si>
  <si>
    <t>Exports and imports by sector, fourth quarter</t>
  </si>
  <si>
    <t>Revenues from major mining exports, fourth quarter, in billions of constant 2023 rand</t>
  </si>
  <si>
    <t>Reflated with CPI rebased to 2023</t>
  </si>
  <si>
    <t>Source: Quantec. EasyData. National trade at HS 6 digit level</t>
  </si>
  <si>
    <t>Mining and manufacturing profits in billions of constant (2023) rand</t>
  </si>
  <si>
    <t>c. includes finance</t>
  </si>
  <si>
    <t>d. community, social and personal</t>
  </si>
  <si>
    <t>Agricul-
ture</t>
  </si>
  <si>
    <t>Manu-
facturing</t>
  </si>
  <si>
    <t>Electricity
and
water</t>
  </si>
  <si>
    <t>Construc-
tion</t>
  </si>
  <si>
    <t>Retail
 (b)</t>
  </si>
  <si>
    <t>Logistics</t>
  </si>
  <si>
    <t>Business
services
(c)</t>
  </si>
  <si>
    <t>Other
services
(d)</t>
  </si>
  <si>
    <t>Annual</t>
  </si>
  <si>
    <t>Quarterly, annualised</t>
  </si>
  <si>
    <t>General government</t>
  </si>
  <si>
    <t>Public corporations</t>
  </si>
  <si>
    <t>Private business enterprises</t>
  </si>
  <si>
    <t>investment rate (right axis)</t>
  </si>
  <si>
    <t>Reflated with implicit deflator rebased to 2023.</t>
  </si>
  <si>
    <t>The investment rate is gross fixed capital formation as percentage of GDP</t>
  </si>
  <si>
    <t>Gross fixed capital formation by public and private sector in billions of constant (2023) rand; investment rate</t>
  </si>
  <si>
    <t>b. includes hospitality</t>
  </si>
  <si>
    <t>Investment by sector in billions of constant (2023) rand</t>
  </si>
  <si>
    <t>budgeted</t>
  </si>
  <si>
    <t>mtef</t>
  </si>
  <si>
    <t>apartheid
 era</t>
  </si>
  <si>
    <t>democratic era</t>
  </si>
  <si>
    <t>bud-
geted</t>
  </si>
  <si>
    <t>2013 to 2022</t>
  </si>
  <si>
    <t>2022 to 2024</t>
  </si>
  <si>
    <t>2024 to 2025</t>
  </si>
  <si>
    <t>2022 to 2025</t>
  </si>
  <si>
    <t>% of non-interest expenditure (right axis)</t>
  </si>
  <si>
    <t>dtic budget in billions of constant (2023) rand</t>
  </si>
  <si>
    <t>reflated with CPI rebased to 2023.</t>
  </si>
  <si>
    <t>Source: National Treasury. Estimates of National Expenditure, relevant years.</t>
  </si>
  <si>
    <t>Table 39.0 Vote expenditure trends by programme and economic classification</t>
  </si>
  <si>
    <t>Actual</t>
  </si>
  <si>
    <t>Budgeted</t>
  </si>
  <si>
    <t>2020/21</t>
  </si>
  <si>
    <t>2021/22</t>
  </si>
  <si>
    <t>2022/23</t>
  </si>
  <si>
    <t>2023/24</t>
  </si>
  <si>
    <t>2024/25 budget</t>
  </si>
  <si>
    <t>2025/26</t>
  </si>
  <si>
    <t>Incentives</t>
  </si>
  <si>
    <t>Transformation and Competition</t>
  </si>
  <si>
    <t>Sectors</t>
  </si>
  <si>
    <t>Administration</t>
  </si>
  <si>
    <t>7. Export</t>
  </si>
  <si>
    <t>5. Regulation</t>
  </si>
  <si>
    <t>2. Trade</t>
  </si>
  <si>
    <t>3. Investment and Spatial Industrial Development</t>
  </si>
  <si>
    <t>9. Research</t>
  </si>
  <si>
    <t xml:space="preserve">Total </t>
  </si>
  <si>
    <t>dtic expenditure by branch in millions of constant (2023) rand</t>
  </si>
  <si>
    <t>2019/20</t>
  </si>
  <si>
    <t>Adjusted 
appropriation</t>
  </si>
  <si>
    <t>Medium-term expenditure 
estimate</t>
  </si>
  <si>
    <t>regulatory and standards agencies</t>
  </si>
  <si>
    <t>SEZs and border areas</t>
  </si>
  <si>
    <t>incentives (manufacturing and services) and IDC</t>
  </si>
  <si>
    <t>dtic transfers in millions of constant (2023) rand</t>
  </si>
  <si>
    <t>Source: National Treasury. 2024 Estimates of National Expenditure</t>
  </si>
  <si>
    <t>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</si>
</sst>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0.0%"/>
    <numFmt numFmtId="165" formatCode="0.0"/>
    <numFmt numFmtId="166" formatCode="_-* #,##0.0_-;\-* #,##0.0_-;_-* &quot;-&quot;??_-;_-@_-"/>
    <numFmt numFmtId="167" formatCode="_-* #,##0_-;\-* #,##0_-;_-* &quot;-&quot;??_-;_-@_-"/>
    <numFmt numFmtId="168" formatCode="_ * #,##0.00_ ;_ * \-#,##0.00_ ;_ * &quot;-&quot;??_ ;_ @_ "/>
    <numFmt numFmtId="169" formatCode="_ * #,##0_ ;_ * \-#,##0_ ;_ * &quot;-&quot;??_ ;_ @_ "/>
    <numFmt numFmtId="170" formatCode="###0"/>
    <numFmt numFmtId="171" formatCode="_ * #,##0.0_ ;_ * \-#,##0.0_ ;_ * &quot;-&quot;??_ ;_ @_ "/>
    <numFmt numFmtId="172" formatCode="_(* #,##0.00_);_(* \(#,##0.00\);_(* &quot;-&quot;??_);_(@_)"/>
    <numFmt numFmtId="173" formatCode="_(* #,##0_);_(* \(#,##0\);_(* &quot;-&quot;??_);_(@_)"/>
    <numFmt numFmtId="174" formatCode="[$-409]mmm\-yy;@"/>
    <numFmt numFmtId="176" formatCode="_ * #,##0.000_ ;_ * \-#,##0.000_ ;_ * &quot;-&quot;??_ ;_ @_ "/>
    <numFmt numFmtId="177" formatCode="#,##0.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11"/>
      <color rgb="FF000000"/>
      <name val="Aptos Narrow"/>
      <family val="2"/>
      <scheme val="minor"/>
    </font>
    <font>
      <sz val="11"/>
      <name val="Calibri"/>
      <family val="2"/>
    </font>
    <font>
      <sz val="10"/>
      <name val="MS Sans Serif"/>
    </font>
    <font>
      <b/>
      <sz val="10"/>
      <color theme="1"/>
      <name val="Arial"/>
      <family val="2"/>
    </font>
    <font>
      <sz val="9"/>
      <color theme="0" tint="-0.249977111117893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4" tint="-0.499984740745262"/>
      </right>
      <top style="thin">
        <color indexed="64"/>
      </top>
      <bottom style="thick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4" tint="-0.499984740745262"/>
      </bottom>
      <diagonal/>
    </border>
    <border>
      <left style="thick">
        <color theme="4" tint="-0.499984740745262"/>
      </left>
      <right style="thin">
        <color indexed="64"/>
      </right>
      <top style="thin">
        <color indexed="64"/>
      </top>
      <bottom style="thick">
        <color theme="4" tint="-0.499984740745262"/>
      </bottom>
      <diagonal/>
    </border>
    <border>
      <left style="thin">
        <color indexed="64"/>
      </left>
      <right style="thick">
        <color theme="4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4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4" tint="-0.499984740745262"/>
      </right>
      <top style="thick">
        <color theme="4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4" tint="-0.499984740745262"/>
      </top>
      <bottom style="thin">
        <color indexed="64"/>
      </bottom>
      <diagonal/>
    </border>
    <border>
      <left style="thick">
        <color theme="4" tint="-0.499984740745262"/>
      </left>
      <right style="thin">
        <color indexed="64"/>
      </right>
      <top style="thick">
        <color theme="4" tint="-0.499984740745262"/>
      </top>
      <bottom style="thin">
        <color indexed="64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72" fontId="1" fillId="0" borderId="0" applyFont="0" applyFill="0" applyBorder="0" applyAlignment="0" applyProtection="0"/>
    <xf numFmtId="0" fontId="11" fillId="0" borderId="0"/>
    <xf numFmtId="0" fontId="13" fillId="0" borderId="0"/>
    <xf numFmtId="168" fontId="13" fillId="0" borderId="0" applyFont="0" applyFill="0" applyBorder="0" applyAlignment="0" applyProtection="0"/>
    <xf numFmtId="0" fontId="5" fillId="0" borderId="0"/>
    <xf numFmtId="172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174">
    <xf numFmtId="0" fontId="0" fillId="0" borderId="0" xfId="0"/>
    <xf numFmtId="1" fontId="0" fillId="0" borderId="0" xfId="0" applyNumberFormat="1"/>
    <xf numFmtId="9" fontId="0" fillId="0" borderId="0" xfId="1" applyFont="1"/>
    <xf numFmtId="164" fontId="0" fillId="0" borderId="0" xfId="1" applyNumberFormat="1" applyFont="1"/>
    <xf numFmtId="165" fontId="0" fillId="0" borderId="0" xfId="0" applyNumberFormat="1"/>
    <xf numFmtId="17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2" fillId="0" borderId="0" xfId="0" applyFont="1"/>
    <xf numFmtId="167" fontId="2" fillId="0" borderId="0" xfId="3" applyNumberFormat="1" applyFont="1"/>
    <xf numFmtId="167" fontId="0" fillId="0" borderId="0" xfId="4" applyNumberFormat="1" applyFont="1"/>
    <xf numFmtId="167" fontId="3" fillId="0" borderId="0" xfId="4" applyNumberFormat="1" applyFont="1" applyFill="1"/>
    <xf numFmtId="164" fontId="3" fillId="0" borderId="0" xfId="1" applyNumberFormat="1" applyFont="1"/>
    <xf numFmtId="167" fontId="0" fillId="0" borderId="0" xfId="4" applyNumberFormat="1" applyFont="1" applyFill="1"/>
    <xf numFmtId="43" fontId="0" fillId="0" borderId="0" xfId="4" applyFont="1"/>
    <xf numFmtId="1" fontId="0" fillId="0" borderId="0" xfId="5" applyNumberFormat="1" applyFont="1" applyFill="1"/>
    <xf numFmtId="169" fontId="0" fillId="0" borderId="0" xfId="5" applyNumberFormat="1" applyFont="1" applyFill="1"/>
    <xf numFmtId="169" fontId="0" fillId="0" borderId="0" xfId="5" applyNumberFormat="1" applyFont="1"/>
    <xf numFmtId="170" fontId="0" fillId="0" borderId="0" xfId="0" applyNumberFormat="1"/>
    <xf numFmtId="1" fontId="0" fillId="0" borderId="0" xfId="5" applyNumberFormat="1" applyFont="1"/>
    <xf numFmtId="1" fontId="0" fillId="0" borderId="0" xfId="5" applyNumberFormat="1" applyFont="1" applyFill="1" applyAlignment="1">
      <alignment horizontal="right"/>
    </xf>
    <xf numFmtId="0" fontId="3" fillId="0" borderId="0" xfId="5" applyNumberFormat="1" applyFont="1" applyFill="1"/>
    <xf numFmtId="0" fontId="3" fillId="0" borderId="0" xfId="0" applyFont="1"/>
    <xf numFmtId="9" fontId="3" fillId="0" borderId="0" xfId="1" applyFont="1"/>
    <xf numFmtId="0" fontId="5" fillId="0" borderId="0" xfId="6"/>
    <xf numFmtId="171" fontId="0" fillId="0" borderId="0" xfId="5" applyNumberFormat="1" applyFont="1"/>
    <xf numFmtId="43" fontId="6" fillId="0" borderId="0" xfId="7" applyNumberFormat="1" applyFont="1"/>
    <xf numFmtId="171" fontId="2" fillId="0" borderId="0" xfId="5" applyNumberFormat="1" applyFont="1" applyFill="1"/>
    <xf numFmtId="9" fontId="2" fillId="0" borderId="0" xfId="1" applyFont="1" applyFill="1"/>
    <xf numFmtId="9" fontId="5" fillId="0" borderId="0" xfId="1" applyFont="1" applyFill="1"/>
    <xf numFmtId="165" fontId="5" fillId="0" borderId="0" xfId="6" applyNumberFormat="1"/>
    <xf numFmtId="169" fontId="2" fillId="0" borderId="0" xfId="5" applyNumberFormat="1" applyFont="1" applyFill="1" applyAlignment="1">
      <alignment horizontal="right"/>
    </xf>
    <xf numFmtId="169" fontId="2" fillId="0" borderId="0" xfId="5" applyNumberFormat="1" applyFont="1" applyFill="1"/>
    <xf numFmtId="167" fontId="2" fillId="0" borderId="0" xfId="4" applyNumberFormat="1" applyFont="1" applyFill="1"/>
    <xf numFmtId="169" fontId="0" fillId="0" borderId="0" xfId="0" applyNumberFormat="1"/>
    <xf numFmtId="1" fontId="2" fillId="0" borderId="0" xfId="0" applyNumberFormat="1" applyFont="1"/>
    <xf numFmtId="169" fontId="2" fillId="0" borderId="0" xfId="0" applyNumberFormat="1" applyFont="1"/>
    <xf numFmtId="1" fontId="2" fillId="0" borderId="0" xfId="5" applyNumberFormat="1" applyFont="1" applyFill="1"/>
    <xf numFmtId="1" fontId="2" fillId="0" borderId="0" xfId="1" applyNumberFormat="1" applyFont="1" applyFill="1"/>
    <xf numFmtId="1" fontId="0" fillId="0" borderId="0" xfId="1" applyNumberFormat="1" applyFont="1"/>
    <xf numFmtId="169" fontId="0" fillId="0" borderId="0" xfId="5" applyNumberFormat="1" applyFont="1" applyFill="1" applyAlignme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7" fillId="0" borderId="0" xfId="0" applyFont="1"/>
    <xf numFmtId="0" fontId="8" fillId="0" borderId="0" xfId="0" applyFont="1"/>
    <xf numFmtId="0" fontId="2" fillId="0" borderId="0" xfId="5" applyNumberFormat="1" applyFont="1" applyFill="1"/>
    <xf numFmtId="9" fontId="2" fillId="0" borderId="0" xfId="1" applyFont="1"/>
    <xf numFmtId="169" fontId="2" fillId="0" borderId="0" xfId="5" applyNumberFormat="1" applyFont="1"/>
    <xf numFmtId="169" fontId="5" fillId="0" borderId="0" xfId="5" applyNumberFormat="1" applyFont="1"/>
    <xf numFmtId="0" fontId="0" fillId="0" borderId="0" xfId="5" applyNumberFormat="1" applyFont="1"/>
    <xf numFmtId="3" fontId="0" fillId="0" borderId="0" xfId="0" applyNumberFormat="1"/>
    <xf numFmtId="3" fontId="2" fillId="0" borderId="0" xfId="0" applyNumberFormat="1" applyFont="1"/>
    <xf numFmtId="0" fontId="5" fillId="0" borderId="0" xfId="8"/>
    <xf numFmtId="173" fontId="10" fillId="0" borderId="0" xfId="9" applyNumberFormat="1" applyFont="1" applyAlignment="1">
      <alignment vertical="center"/>
    </xf>
    <xf numFmtId="1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174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9" fontId="3" fillId="0" borderId="0" xfId="1" applyFont="1" applyFill="1"/>
    <xf numFmtId="2" fontId="0" fillId="0" borderId="0" xfId="0" applyNumberFormat="1"/>
    <xf numFmtId="168" fontId="0" fillId="0" borderId="0" xfId="5" applyFont="1"/>
    <xf numFmtId="0" fontId="14" fillId="0" borderId="0" xfId="11" applyFont="1"/>
    <xf numFmtId="171" fontId="14" fillId="0" borderId="0" xfId="11" applyNumberFormat="1" applyFont="1"/>
    <xf numFmtId="169" fontId="14" fillId="0" borderId="0" xfId="12" applyNumberFormat="1" applyFont="1" applyFill="1" applyBorder="1"/>
    <xf numFmtId="171" fontId="14" fillId="0" borderId="0" xfId="5" applyNumberFormat="1" applyFont="1" applyFill="1" applyBorder="1"/>
    <xf numFmtId="2" fontId="14" fillId="0" borderId="0" xfId="11" applyNumberFormat="1" applyFont="1"/>
    <xf numFmtId="1" fontId="14" fillId="0" borderId="0" xfId="11" applyNumberFormat="1" applyFont="1"/>
    <xf numFmtId="169" fontId="14" fillId="0" borderId="0" xfId="11" applyNumberFormat="1" applyFont="1"/>
    <xf numFmtId="2" fontId="1" fillId="0" borderId="0" xfId="12" applyNumberFormat="1" applyFont="1" applyFill="1"/>
    <xf numFmtId="2" fontId="1" fillId="0" borderId="0" xfId="12" applyNumberFormat="1" applyFont="1" applyFill="1" applyBorder="1"/>
    <xf numFmtId="2" fontId="13" fillId="0" borderId="0" xfId="11" applyNumberFormat="1"/>
    <xf numFmtId="2" fontId="0" fillId="0" borderId="0" xfId="12" applyNumberFormat="1" applyFont="1" applyFill="1"/>
    <xf numFmtId="0" fontId="14" fillId="0" borderId="0" xfId="12" applyNumberFormat="1" applyFont="1" applyFill="1" applyBorder="1"/>
    <xf numFmtId="0" fontId="4" fillId="0" borderId="0" xfId="0" applyFont="1"/>
    <xf numFmtId="169" fontId="0" fillId="0" borderId="0" xfId="1" applyNumberFormat="1" applyFont="1"/>
    <xf numFmtId="168" fontId="2" fillId="0" borderId="2" xfId="5" applyFont="1" applyFill="1" applyBorder="1"/>
    <xf numFmtId="2" fontId="2" fillId="0" borderId="3" xfId="0" applyNumberFormat="1" applyFont="1" applyBorder="1"/>
    <xf numFmtId="164" fontId="2" fillId="0" borderId="3" xfId="1" applyNumberFormat="1" applyFont="1" applyFill="1" applyBorder="1"/>
    <xf numFmtId="171" fontId="2" fillId="0" borderId="3" xfId="5" applyNumberFormat="1" applyFont="1" applyFill="1" applyBorder="1"/>
    <xf numFmtId="168" fontId="2" fillId="0" borderId="3" xfId="5" applyFont="1" applyFill="1" applyBorder="1"/>
    <xf numFmtId="171" fontId="2" fillId="0" borderId="4" xfId="5" applyNumberFormat="1" applyFont="1" applyFill="1" applyBorder="1"/>
    <xf numFmtId="168" fontId="2" fillId="0" borderId="5" xfId="5" applyFont="1" applyFill="1" applyBorder="1"/>
    <xf numFmtId="2" fontId="2" fillId="0" borderId="1" xfId="0" applyNumberFormat="1" applyFont="1" applyBorder="1"/>
    <xf numFmtId="164" fontId="2" fillId="0" borderId="1" xfId="1" applyNumberFormat="1" applyFont="1" applyFill="1" applyBorder="1"/>
    <xf numFmtId="171" fontId="2" fillId="0" borderId="1" xfId="5" applyNumberFormat="1" applyFont="1" applyFill="1" applyBorder="1"/>
    <xf numFmtId="168" fontId="2" fillId="0" borderId="1" xfId="5" applyFont="1" applyFill="1" applyBorder="1"/>
    <xf numFmtId="171" fontId="2" fillId="0" borderId="6" xfId="5" applyNumberFormat="1" applyFont="1" applyFill="1" applyBorder="1"/>
    <xf numFmtId="171" fontId="2" fillId="0" borderId="5" xfId="5" applyNumberFormat="1" applyFont="1" applyFill="1" applyBorder="1"/>
    <xf numFmtId="9" fontId="2" fillId="0" borderId="1" xfId="1" applyFont="1" applyFill="1" applyBorder="1"/>
    <xf numFmtId="171" fontId="7" fillId="0" borderId="6" xfId="5" applyNumberFormat="1" applyFont="1" applyFill="1" applyBorder="1"/>
    <xf numFmtId="165" fontId="2" fillId="0" borderId="1" xfId="0" applyNumberFormat="1" applyFont="1" applyBorder="1"/>
    <xf numFmtId="171" fontId="4" fillId="0" borderId="5" xfId="5" applyNumberFormat="1" applyFont="1" applyBorder="1" applyAlignment="1">
      <alignment horizontal="center"/>
    </xf>
    <xf numFmtId="171" fontId="4" fillId="0" borderId="1" xfId="5" applyNumberFormat="1" applyFont="1" applyBorder="1" applyAlignment="1">
      <alignment horizontal="center"/>
    </xf>
    <xf numFmtId="0" fontId="0" fillId="0" borderId="6" xfId="0" applyBorder="1"/>
    <xf numFmtId="171" fontId="4" fillId="0" borderId="7" xfId="5" applyNumberFormat="1" applyFont="1" applyBorder="1" applyAlignment="1"/>
    <xf numFmtId="171" fontId="4" fillId="0" borderId="8" xfId="5" applyNumberFormat="1" applyFont="1" applyBorder="1" applyAlignment="1"/>
    <xf numFmtId="171" fontId="4" fillId="0" borderId="9" xfId="5" applyNumberFormat="1" applyFont="1" applyBorder="1"/>
    <xf numFmtId="167" fontId="0" fillId="0" borderId="0" xfId="4" applyNumberFormat="1" applyFont="1" applyAlignment="1">
      <alignment wrapText="1"/>
    </xf>
    <xf numFmtId="43" fontId="0" fillId="0" borderId="0" xfId="0" applyNumberFormat="1"/>
    <xf numFmtId="0" fontId="2" fillId="0" borderId="0" xfId="13" applyFont="1"/>
    <xf numFmtId="1" fontId="2" fillId="0" borderId="0" xfId="13" applyNumberFormat="1" applyFont="1"/>
    <xf numFmtId="169" fontId="2" fillId="0" borderId="0" xfId="5" quotePrefix="1" applyNumberFormat="1" applyFont="1"/>
    <xf numFmtId="0" fontId="2" fillId="0" borderId="0" xfId="5" applyNumberFormat="1" applyFont="1"/>
    <xf numFmtId="176" fontId="2" fillId="0" borderId="0" xfId="5" quotePrefix="1" applyNumberFormat="1" applyFont="1"/>
    <xf numFmtId="168" fontId="2" fillId="0" borderId="0" xfId="5" quotePrefix="1" applyFont="1"/>
    <xf numFmtId="173" fontId="2" fillId="0" borderId="0" xfId="14" quotePrefix="1" applyNumberFormat="1" applyFont="1"/>
    <xf numFmtId="10" fontId="2" fillId="2" borderId="0" xfId="2" quotePrefix="1" applyNumberFormat="1" applyFont="1" applyFill="1"/>
    <xf numFmtId="9" fontId="2" fillId="0" borderId="0" xfId="15" applyFont="1"/>
    <xf numFmtId="1" fontId="2" fillId="0" borderId="0" xfId="2" applyNumberFormat="1" applyFont="1"/>
    <xf numFmtId="3" fontId="2" fillId="0" borderId="0" xfId="13" applyNumberFormat="1" applyFont="1"/>
    <xf numFmtId="169" fontId="4" fillId="0" borderId="0" xfId="5" applyNumberFormat="1" applyFont="1"/>
    <xf numFmtId="169" fontId="4" fillId="2" borderId="0" xfId="5" quotePrefix="1" applyNumberFormat="1" applyFont="1" applyFill="1"/>
    <xf numFmtId="0" fontId="2" fillId="2" borderId="0" xfId="13" applyFont="1" applyFill="1"/>
    <xf numFmtId="169" fontId="4" fillId="0" borderId="0" xfId="5" quotePrefix="1" applyNumberFormat="1" applyFont="1"/>
    <xf numFmtId="0" fontId="4" fillId="0" borderId="0" xfId="5" quotePrefix="1" applyNumberFormat="1" applyFont="1"/>
    <xf numFmtId="0" fontId="4" fillId="0" borderId="0" xfId="5" applyNumberFormat="1" applyFont="1"/>
    <xf numFmtId="169" fontId="2" fillId="2" borderId="0" xfId="5" applyNumberFormat="1" applyFont="1" applyFill="1"/>
    <xf numFmtId="0" fontId="4" fillId="0" borderId="0" xfId="13" applyFont="1"/>
    <xf numFmtId="0" fontId="1" fillId="0" borderId="0" xfId="16"/>
    <xf numFmtId="167" fontId="1" fillId="0" borderId="0" xfId="17" applyNumberFormat="1" applyFont="1"/>
    <xf numFmtId="164" fontId="2" fillId="0" borderId="0" xfId="2" applyNumberFormat="1" applyFont="1"/>
    <xf numFmtId="3" fontId="12" fillId="0" borderId="0" xfId="0" applyNumberFormat="1" applyFont="1" applyAlignment="1">
      <alignment vertical="center"/>
    </xf>
    <xf numFmtId="0" fontId="0" fillId="0" borderId="0" xfId="0" quotePrefix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3" fontId="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177" fontId="18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9" fontId="10" fillId="0" borderId="0" xfId="1" applyFont="1" applyAlignment="1">
      <alignment vertical="center"/>
    </xf>
    <xf numFmtId="0" fontId="19" fillId="0" borderId="0" xfId="0" applyFont="1"/>
    <xf numFmtId="0" fontId="9" fillId="0" borderId="0" xfId="0" applyFont="1" applyAlignment="1">
      <alignment vertical="center"/>
    </xf>
    <xf numFmtId="177" fontId="9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77" fontId="12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172" fontId="10" fillId="0" borderId="0" xfId="18" applyFont="1" applyFill="1" applyAlignment="1">
      <alignment vertical="center"/>
    </xf>
    <xf numFmtId="0" fontId="17" fillId="0" borderId="0" xfId="0" applyFont="1" applyAlignment="1">
      <alignment vertical="center"/>
    </xf>
    <xf numFmtId="166" fontId="10" fillId="0" borderId="0" xfId="4" applyNumberFormat="1" applyFont="1" applyAlignment="1">
      <alignment vertical="center"/>
    </xf>
    <xf numFmtId="43" fontId="10" fillId="0" borderId="0" xfId="4" applyFont="1" applyAlignment="1">
      <alignment vertical="center"/>
    </xf>
    <xf numFmtId="0" fontId="10" fillId="0" borderId="0" xfId="4" applyNumberFormat="1" applyFont="1" applyAlignment="1">
      <alignment vertical="center"/>
    </xf>
    <xf numFmtId="10" fontId="0" fillId="0" borderId="0" xfId="1" applyNumberFormat="1" applyFont="1"/>
    <xf numFmtId="165" fontId="9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1" fontId="12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1" fontId="9" fillId="0" borderId="0" xfId="0" applyNumberFormat="1" applyFont="1" applyAlignment="1">
      <alignment horizontal="right" vertical="center"/>
    </xf>
    <xf numFmtId="172" fontId="9" fillId="0" borderId="0" xfId="18" applyFont="1" applyAlignment="1">
      <alignment vertical="center"/>
    </xf>
    <xf numFmtId="9" fontId="9" fillId="0" borderId="0" xfId="1" applyFont="1" applyAlignment="1">
      <alignment horizontal="right" vertical="center"/>
    </xf>
    <xf numFmtId="164" fontId="9" fillId="0" borderId="0" xfId="1" applyNumberFormat="1" applyFont="1" applyAlignment="1">
      <alignment horizontal="right" vertical="center"/>
    </xf>
    <xf numFmtId="0" fontId="9" fillId="0" borderId="0" xfId="0" applyFont="1" applyAlignment="1">
      <alignment vertical="center" wrapText="1"/>
    </xf>
    <xf numFmtId="0" fontId="0" fillId="0" borderId="0" xfId="4" applyNumberFormat="1" applyFont="1"/>
    <xf numFmtId="0" fontId="21" fillId="0" borderId="0" xfId="0" applyFont="1"/>
    <xf numFmtId="1" fontId="12" fillId="0" borderId="0" xfId="0" applyNumberFormat="1" applyFont="1" applyAlignment="1">
      <alignment horizontal="left" vertical="center" wrapText="1"/>
    </xf>
    <xf numFmtId="1" fontId="18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9" fontId="10" fillId="0" borderId="0" xfId="1" applyFont="1" applyAlignment="1">
      <alignment horizontal="right" vertical="center"/>
    </xf>
    <xf numFmtId="3" fontId="18" fillId="0" borderId="0" xfId="0" applyNumberFormat="1" applyFont="1" applyAlignment="1">
      <alignment vertical="center"/>
    </xf>
    <xf numFmtId="9" fontId="0" fillId="0" borderId="0" xfId="0" quotePrefix="1" applyNumberFormat="1"/>
    <xf numFmtId="167" fontId="0" fillId="0" borderId="0" xfId="0" applyNumberFormat="1" applyAlignment="1">
      <alignment wrapText="1"/>
    </xf>
    <xf numFmtId="9" fontId="0" fillId="0" borderId="0" xfId="0" applyNumberFormat="1"/>
    <xf numFmtId="164" fontId="0" fillId="0" borderId="0" xfId="0" applyNumberFormat="1"/>
    <xf numFmtId="10" fontId="0" fillId="0" borderId="0" xfId="0" applyNumberFormat="1"/>
    <xf numFmtId="167" fontId="0" fillId="0" borderId="0" xfId="4" quotePrefix="1" applyNumberFormat="1" applyFont="1"/>
    <xf numFmtId="9" fontId="0" fillId="0" borderId="0" xfId="1" quotePrefix="1" applyFont="1"/>
    <xf numFmtId="167" fontId="0" fillId="0" borderId="0" xfId="4" applyNumberFormat="1" applyFont="1"/>
    <xf numFmtId="166" fontId="0" fillId="0" borderId="0" xfId="4" quotePrefix="1" applyNumberFormat="1" applyFont="1"/>
    <xf numFmtId="167" fontId="0" fillId="0" borderId="0" xfId="1" quotePrefix="1" applyNumberFormat="1" applyFont="1"/>
  </cellXfs>
  <cellStyles count="19">
    <cellStyle name="Comma" xfId="4" builtinId="3"/>
    <cellStyle name="Comma 2" xfId="3" xr:uid="{DB4E3A5B-DC0B-4D95-99F9-EEC33763C434}"/>
    <cellStyle name="Comma 2 2" xfId="18" xr:uid="{05EE2CBD-75F9-4BAE-B7B4-483404C2D7DB}"/>
    <cellStyle name="Comma 2 3" xfId="5" xr:uid="{967486B0-6546-46CA-897B-16F7226ED381}"/>
    <cellStyle name="Comma 3" xfId="9" xr:uid="{E62333AE-8614-4349-AA7F-51A84E39F070}"/>
    <cellStyle name="Comma 3 2" xfId="14" xr:uid="{9F7CED4F-79EE-4F37-8622-98C15D879929}"/>
    <cellStyle name="Comma 3 3" xfId="17" xr:uid="{95A5E3E3-4DCB-4DF2-8EC2-D87485A15E8A}"/>
    <cellStyle name="Comma 7" xfId="12" xr:uid="{1FEB4553-936C-40B3-8C85-61D8032CBC2C}"/>
    <cellStyle name="Normal" xfId="0" builtinId="0"/>
    <cellStyle name="Normal 2 2" xfId="13" xr:uid="{8E3655E4-F126-49A5-A922-B8EA844C3479}"/>
    <cellStyle name="Normal 3" xfId="10" xr:uid="{DC0D0BA9-EEA5-4201-BEA3-2C5C0558B80B}"/>
    <cellStyle name="Normal 3 2" xfId="16" xr:uid="{6C76896D-1155-445D-AFA8-2BC540512547}"/>
    <cellStyle name="Normal 8 2" xfId="8" xr:uid="{67545D47-DD63-4158-909E-093673CF2278}"/>
    <cellStyle name="Normal 9" xfId="11" xr:uid="{A08A8447-0358-47EE-8D2D-E71F35594B81}"/>
    <cellStyle name="Normal_10. Empl trends and ratio_1" xfId="7" xr:uid="{CC05E465-129E-4C75-B52C-6E03B011F87E}"/>
    <cellStyle name="Normal_6. Empl trends and ratio_1" xfId="6" xr:uid="{B5F44379-C165-45EA-A0E9-85A2DF25584F}"/>
    <cellStyle name="Percent" xfId="1" builtinId="5"/>
    <cellStyle name="Percent 2" xfId="2" xr:uid="{61F50BD0-F182-4850-8BD7-46D427DBCAE6}"/>
    <cellStyle name="Percent 3" xfId="15" xr:uid="{A5A51EB7-C775-4E10-9765-128C94CC750D}"/>
  </cellStyles>
  <dxfs count="7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colors>
    <mruColors>
      <color rgb="FF3D6A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26" Type="http://schemas.openxmlformats.org/officeDocument/2006/relationships/externalLink" Target="externalLinks/externalLink1.xml"/><Relationship Id="rId21" Type="http://schemas.openxmlformats.org/officeDocument/2006/relationships/worksheet" Target="worksheets/sheet20.xml"/><Relationship Id="rId34" Type="http://schemas.openxmlformats.org/officeDocument/2006/relationships/externalLink" Target="externalLinks/externalLink9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33" Type="http://schemas.openxmlformats.org/officeDocument/2006/relationships/externalLink" Target="externalLinks/externalLink8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worksheet" Target="worksheets/sheet10.xml"/><Relationship Id="rId24" Type="http://schemas.openxmlformats.org/officeDocument/2006/relationships/worksheet" Target="worksheets/sheet23.xml"/><Relationship Id="rId32" Type="http://schemas.openxmlformats.org/officeDocument/2006/relationships/externalLink" Target="externalLinks/externalLink7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worksheet" Target="worksheets/sheet22.xml"/><Relationship Id="rId28" Type="http://schemas.openxmlformats.org/officeDocument/2006/relationships/externalLink" Target="externalLinks/externalLink3.xml"/><Relationship Id="rId36" Type="http://schemas.openxmlformats.org/officeDocument/2006/relationships/styles" Target="styles.xml"/><Relationship Id="rId10" Type="http://schemas.openxmlformats.org/officeDocument/2006/relationships/worksheet" Target="worksheets/sheet9.xml"/><Relationship Id="rId19" Type="http://schemas.openxmlformats.org/officeDocument/2006/relationships/worksheet" Target="worksheets/sheet18.xml"/><Relationship Id="rId31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theme" Target="theme/theme1.xml"/><Relationship Id="rId8" Type="http://schemas.openxmlformats.org/officeDocument/2006/relationships/worksheet" Target="worksheets/sheet7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 Quarterly GDP in R trns'!$C$4</c:f>
              <c:strCache>
                <c:ptCount val="1"/>
                <c:pt idx="0">
                  <c:v>GDP  in constant (2023) R trns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4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21-4F7F-AF18-3FE865B59C10}"/>
              </c:ext>
            </c:extLst>
          </c:dPt>
          <c:dPt>
            <c:idx val="42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21-4F7F-AF18-3FE865B59C10}"/>
              </c:ext>
            </c:extLst>
          </c:dPt>
          <c:dPt>
            <c:idx val="4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21-4F7F-AF18-3FE865B59C10}"/>
              </c:ext>
            </c:extLst>
          </c:dPt>
          <c:dPt>
            <c:idx val="44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21-4F7F-AF18-3FE865B59C10}"/>
              </c:ext>
            </c:extLst>
          </c:dPt>
          <c:dPt>
            <c:idx val="4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21-4F7F-AF18-3FE865B59C10}"/>
              </c:ext>
            </c:extLst>
          </c:dPt>
          <c:dPt>
            <c:idx val="46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21-4F7F-AF18-3FE865B59C10}"/>
              </c:ext>
            </c:extLst>
          </c:dPt>
          <c:dPt>
            <c:idx val="47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521-4F7F-AF18-3FE865B59C10}"/>
              </c:ext>
            </c:extLst>
          </c:dPt>
          <c:dPt>
            <c:idx val="48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521-4F7F-AF18-3FE865B59C10}"/>
              </c:ext>
            </c:extLst>
          </c:dPt>
          <c:dPt>
            <c:idx val="49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521-4F7F-AF18-3FE865B59C10}"/>
              </c:ext>
            </c:extLst>
          </c:dPt>
          <c:dPt>
            <c:idx val="5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521-4F7F-AF18-3FE865B59C10}"/>
              </c:ext>
            </c:extLst>
          </c:dPt>
          <c:dPt>
            <c:idx val="51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521-4F7F-AF18-3FE865B59C10}"/>
              </c:ext>
            </c:extLst>
          </c:dPt>
          <c:dPt>
            <c:idx val="52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521-4F7F-AF18-3FE865B59C10}"/>
              </c:ext>
            </c:extLst>
          </c:dPt>
          <c:dPt>
            <c:idx val="5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521-4F7F-AF18-3FE865B59C10}"/>
              </c:ext>
            </c:extLst>
          </c:dPt>
          <c:dPt>
            <c:idx val="54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521-4F7F-AF18-3FE865B59C10}"/>
              </c:ext>
            </c:extLst>
          </c:dPt>
          <c:dPt>
            <c:idx val="5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521-4F7F-AF18-3FE865B59C10}"/>
              </c:ext>
            </c:extLst>
          </c:dPt>
          <c:cat>
            <c:multiLvlStrRef>
              <c:f>'1. Quarterly GDP in R trns'!$A$5:$B$60</c:f>
              <c:multiLvlStrCache>
                <c:ptCount val="5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'23</c:v>
                  </c:pt>
                </c:lvl>
              </c:multiLvlStrCache>
            </c:multiLvlStrRef>
          </c:cat>
          <c:val>
            <c:numRef>
              <c:f>'1. Quarterly GDP in R trns'!$C$5:$C$60</c:f>
              <c:numCache>
                <c:formatCode>_(* #,##0.00_);_(* \(#,##0.00\);_(* "-"??_);_(@_)</c:formatCode>
                <c:ptCount val="56"/>
                <c:pt idx="0">
                  <c:v>6.0149480616695934</c:v>
                </c:pt>
                <c:pt idx="1">
                  <c:v>6.0654382562360727</c:v>
                </c:pt>
                <c:pt idx="2">
                  <c:v>6.1194355963906348</c:v>
                </c:pt>
                <c:pt idx="3">
                  <c:v>6.1763941612473277</c:v>
                </c:pt>
                <c:pt idx="4">
                  <c:v>6.2372193954633559</c:v>
                </c:pt>
                <c:pt idx="5">
                  <c:v>6.2721273356428986</c:v>
                </c:pt>
                <c:pt idx="6">
                  <c:v>6.2980795869350166</c:v>
                </c:pt>
                <c:pt idx="7">
                  <c:v>6.3411638825195764</c:v>
                </c:pt>
                <c:pt idx="8">
                  <c:v>6.377108342177678</c:v>
                </c:pt>
                <c:pt idx="9">
                  <c:v>6.4303402031652013</c:v>
                </c:pt>
                <c:pt idx="10">
                  <c:v>6.4564832927481426</c:v>
                </c:pt>
                <c:pt idx="11">
                  <c:v>6.487277025075401</c:v>
                </c:pt>
                <c:pt idx="12">
                  <c:v>6.5376198981174127</c:v>
                </c:pt>
                <c:pt idx="13">
                  <c:v>6.5851731451286843</c:v>
                </c:pt>
                <c:pt idx="14">
                  <c:v>6.6164171311275553</c:v>
                </c:pt>
                <c:pt idx="15">
                  <c:v>6.6520367470084718</c:v>
                </c:pt>
                <c:pt idx="16">
                  <c:v>6.6428612634127191</c:v>
                </c:pt>
                <c:pt idx="17">
                  <c:v>6.6690784180726039</c:v>
                </c:pt>
                <c:pt idx="18">
                  <c:v>6.7011286255198668</c:v>
                </c:pt>
                <c:pt idx="19">
                  <c:v>6.7513050441621596</c:v>
                </c:pt>
                <c:pt idx="20">
                  <c:v>6.8000732434808615</c:v>
                </c:pt>
                <c:pt idx="21">
                  <c:v>6.7426627662817635</c:v>
                </c:pt>
                <c:pt idx="22">
                  <c:v>6.7730333382785757</c:v>
                </c:pt>
                <c:pt idx="23">
                  <c:v>6.8023921474517071</c:v>
                </c:pt>
                <c:pt idx="24">
                  <c:v>6.8186406649862823</c:v>
                </c:pt>
                <c:pt idx="25">
                  <c:v>6.8252011418565797</c:v>
                </c:pt>
                <c:pt idx="26">
                  <c:v>6.8243696206713782</c:v>
                </c:pt>
                <c:pt idx="27">
                  <c:v>6.8301644360453242</c:v>
                </c:pt>
                <c:pt idx="28">
                  <c:v>6.8624113977786587</c:v>
                </c:pt>
                <c:pt idx="29">
                  <c:v>6.8998323267855186</c:v>
                </c:pt>
                <c:pt idx="30">
                  <c:v>6.9125208410206262</c:v>
                </c:pt>
                <c:pt idx="31">
                  <c:v>6.9397120089993756</c:v>
                </c:pt>
                <c:pt idx="32">
                  <c:v>6.9764247869951079</c:v>
                </c:pt>
                <c:pt idx="33">
                  <c:v>6.9590775080153033</c:v>
                </c:pt>
                <c:pt idx="34">
                  <c:v>7.0446617056737058</c:v>
                </c:pt>
                <c:pt idx="35">
                  <c:v>7.0642102845152639</c:v>
                </c:pt>
                <c:pt idx="36">
                  <c:v>7.0025090360350308</c:v>
                </c:pt>
                <c:pt idx="37">
                  <c:v>7.0341751388191538</c:v>
                </c:pt>
                <c:pt idx="38">
                  <c:v>7.0415686539346805</c:v>
                </c:pt>
                <c:pt idx="39">
                  <c:v>7.0390187625446528</c:v>
                </c:pt>
                <c:pt idx="40">
                  <c:v>7.0556258919664447</c:v>
                </c:pt>
                <c:pt idx="41">
                  <c:v>5.8639351026330724</c:v>
                </c:pt>
                <c:pt idx="42">
                  <c:v>6.6690556716197955</c:v>
                </c:pt>
                <c:pt idx="43">
                  <c:v>6.8519213088811313</c:v>
                </c:pt>
                <c:pt idx="44">
                  <c:v>6.8958583308609898</c:v>
                </c:pt>
                <c:pt idx="45">
                  <c:v>6.9853570058997008</c:v>
                </c:pt>
                <c:pt idx="46">
                  <c:v>6.8543639455979504</c:v>
                </c:pt>
                <c:pt idx="47">
                  <c:v>6.9484736037384893</c:v>
                </c:pt>
                <c:pt idx="48">
                  <c:v>7.054929548201943</c:v>
                </c:pt>
                <c:pt idx="49">
                  <c:v>6.995896573063785</c:v>
                </c:pt>
                <c:pt idx="50">
                  <c:v>7.1200009818034671</c:v>
                </c:pt>
                <c:pt idx="51">
                  <c:v>7.0421036372985801</c:v>
                </c:pt>
                <c:pt idx="52">
                  <c:v>7.0652743311417243</c:v>
                </c:pt>
                <c:pt idx="53">
                  <c:v>7.1130076899242924</c:v>
                </c:pt>
                <c:pt idx="54">
                  <c:v>7.1000176422873791</c:v>
                </c:pt>
                <c:pt idx="55">
                  <c:v>7.10437764638512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1521-4F7F-AF18-3FE865B59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'8. Empl trends and ratio'!$A$6</c:f>
              <c:strCache>
                <c:ptCount val="1"/>
                <c:pt idx="0">
                  <c:v> Formal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'8. Empl trends and ratio'!$B$4:$R$5</c15:sqref>
                  </c15:fullRef>
                </c:ext>
              </c:extLst>
              <c:f>'8. Empl trends and ratio'!$B$4:$R$5</c:f>
              <c:multiLvlStrCache>
                <c:ptCount val="16"/>
                <c:lvl>
                  <c:pt idx="0">
                    <c:v> 2008 </c:v>
                  </c:pt>
                  <c:pt idx="1">
                    <c:v> 2009 </c:v>
                  </c:pt>
                  <c:pt idx="2">
                    <c:v> 2010 </c:v>
                  </c:pt>
                  <c:pt idx="3">
                    <c:v> 2011 </c:v>
                  </c:pt>
                  <c:pt idx="4">
                    <c:v> 2012 </c:v>
                  </c:pt>
                  <c:pt idx="5">
                    <c:v> 2013 </c:v>
                  </c:pt>
                  <c:pt idx="6">
                    <c:v> 2014 </c:v>
                  </c:pt>
                  <c:pt idx="7">
                    <c:v> 2015 </c:v>
                  </c:pt>
                  <c:pt idx="8">
                    <c:v> 2016 </c:v>
                  </c:pt>
                  <c:pt idx="9">
                    <c:v> 2017 </c:v>
                  </c:pt>
                  <c:pt idx="10">
                    <c:v> 2018 </c:v>
                  </c:pt>
                  <c:pt idx="11">
                    <c:v> 2019 </c:v>
                  </c:pt>
                  <c:pt idx="12">
                    <c:v> 2020 </c:v>
                  </c:pt>
                  <c:pt idx="13">
                    <c:v> 2022 </c:v>
                  </c:pt>
                  <c:pt idx="14">
                    <c:v> Q3 </c:v>
                  </c:pt>
                  <c:pt idx="15">
                    <c:v> Q4 </c:v>
                  </c:pt>
                </c:lvl>
                <c:lvl>
                  <c:pt idx="0">
                    <c:v> fourth quarter </c:v>
                  </c:pt>
                  <c:pt idx="14">
                    <c:v>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'8. Empl trends and ratio'!$B$6:$R$6</c15:sqref>
                  </c15:fullRef>
                </c:ext>
              </c:extLst>
              <c:f>('8. Empl trends and ratio'!$B$6:$N$6,'8. Empl trends and ratio'!$P$6:$R$6)</c:f>
              <c:numCache>
                <c:formatCode>_ * #\ ##0.0_ ;_ * \-#\ ##0.0_ ;_ * "-"??_ ;_ @_ </c:formatCode>
                <c:ptCount val="16"/>
                <c:pt idx="0">
                  <c:v>10.22122946032688</c:v>
                </c:pt>
                <c:pt idx="1">
                  <c:v>9.8443766870786771</c:v>
                </c:pt>
                <c:pt idx="2">
                  <c:v>9.7198667991689227</c:v>
                </c:pt>
                <c:pt idx="3">
                  <c:v>10.210276140507874</c:v>
                </c:pt>
                <c:pt idx="4">
                  <c:v>10.265900404745166</c:v>
                </c:pt>
                <c:pt idx="5">
                  <c:v>10.773029193595875</c:v>
                </c:pt>
                <c:pt idx="6">
                  <c:v>10.910987182549938</c:v>
                </c:pt>
                <c:pt idx="7">
                  <c:v>11.180162336618119</c:v>
                </c:pt>
                <c:pt idx="8">
                  <c:v>11.155710943674874</c:v>
                </c:pt>
                <c:pt idx="9">
                  <c:v>11.243756726333332</c:v>
                </c:pt>
                <c:pt idx="10">
                  <c:v>11.346181634907973</c:v>
                </c:pt>
                <c:pt idx="11">
                  <c:v>11.33111841276718</c:v>
                </c:pt>
                <c:pt idx="12">
                  <c:v>10.495471837393401</c:v>
                </c:pt>
                <c:pt idx="13">
                  <c:v>10.977340347091358</c:v>
                </c:pt>
                <c:pt idx="14">
                  <c:v>11.615904383538917</c:v>
                </c:pt>
                <c:pt idx="15">
                  <c:v>11.487559528854275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4E-443C-9DEE-9967F392D347}"/>
            </c:ext>
          </c:extLst>
        </c:ser>
        <c:ser>
          <c:idx val="3"/>
          <c:order val="1"/>
          <c:tx>
            <c:strRef>
              <c:f>'8. Empl trends and ratio'!$A$7</c:f>
              <c:strCache>
                <c:ptCount val="1"/>
                <c:pt idx="0">
                  <c:v> Informal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'8. Empl trends and ratio'!$B$4:$R$5</c15:sqref>
                  </c15:fullRef>
                </c:ext>
              </c:extLst>
              <c:f>'8. Empl trends and ratio'!$B$4:$R$5</c:f>
              <c:multiLvlStrCache>
                <c:ptCount val="16"/>
                <c:lvl>
                  <c:pt idx="0">
                    <c:v> 2008 </c:v>
                  </c:pt>
                  <c:pt idx="1">
                    <c:v> 2009 </c:v>
                  </c:pt>
                  <c:pt idx="2">
                    <c:v> 2010 </c:v>
                  </c:pt>
                  <c:pt idx="3">
                    <c:v> 2011 </c:v>
                  </c:pt>
                  <c:pt idx="4">
                    <c:v> 2012 </c:v>
                  </c:pt>
                  <c:pt idx="5">
                    <c:v> 2013 </c:v>
                  </c:pt>
                  <c:pt idx="6">
                    <c:v> 2014 </c:v>
                  </c:pt>
                  <c:pt idx="7">
                    <c:v> 2015 </c:v>
                  </c:pt>
                  <c:pt idx="8">
                    <c:v> 2016 </c:v>
                  </c:pt>
                  <c:pt idx="9">
                    <c:v> 2017 </c:v>
                  </c:pt>
                  <c:pt idx="10">
                    <c:v> 2018 </c:v>
                  </c:pt>
                  <c:pt idx="11">
                    <c:v> 2019 </c:v>
                  </c:pt>
                  <c:pt idx="12">
                    <c:v> 2020 </c:v>
                  </c:pt>
                  <c:pt idx="13">
                    <c:v> 2022 </c:v>
                  </c:pt>
                  <c:pt idx="14">
                    <c:v> Q3 </c:v>
                  </c:pt>
                  <c:pt idx="15">
                    <c:v> Q4 </c:v>
                  </c:pt>
                </c:lvl>
                <c:lvl>
                  <c:pt idx="0">
                    <c:v> fourth quarter </c:v>
                  </c:pt>
                  <c:pt idx="14">
                    <c:v>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'8. Empl trends and ratio'!$B$7:$R$7</c15:sqref>
                  </c15:fullRef>
                </c:ext>
              </c:extLst>
              <c:f>('8. Empl trends and ratio'!$B$7:$N$7,'8. Empl trends and ratio'!$P$7:$R$7)</c:f>
              <c:numCache>
                <c:formatCode>0.0</c:formatCode>
                <c:ptCount val="16"/>
                <c:pt idx="0">
                  <c:v>2.365116017187316</c:v>
                </c:pt>
                <c:pt idx="1">
                  <c:v>2.2494181856696249</c:v>
                </c:pt>
                <c:pt idx="2">
                  <c:v>2.3172298851540867</c:v>
                </c:pt>
                <c:pt idx="3">
                  <c:v>2.2319462110228621</c:v>
                </c:pt>
                <c:pt idx="4">
                  <c:v>2.3509090511153703</c:v>
                </c:pt>
                <c:pt idx="5">
                  <c:v>2.4459756695702373</c:v>
                </c:pt>
                <c:pt idx="6">
                  <c:v>2.4480841440229195</c:v>
                </c:pt>
                <c:pt idx="7">
                  <c:v>2.683973625889009</c:v>
                </c:pt>
                <c:pt idx="8">
                  <c:v>2.6949811036625562</c:v>
                </c:pt>
                <c:pt idx="9">
                  <c:v>2.8082437901133406</c:v>
                </c:pt>
                <c:pt idx="10">
                  <c:v>3.0013728186058253</c:v>
                </c:pt>
                <c:pt idx="11">
                  <c:v>2.9180505590150938</c:v>
                </c:pt>
                <c:pt idx="12">
                  <c:v>2.5211390249229217</c:v>
                </c:pt>
                <c:pt idx="13">
                  <c:v>2.9552544415989122</c:v>
                </c:pt>
                <c:pt idx="14">
                  <c:v>3.0577611463864214</c:v>
                </c:pt>
                <c:pt idx="15">
                  <c:v>3.1812673499814195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4E-443C-9DEE-9967F392D347}"/>
            </c:ext>
          </c:extLst>
        </c:ser>
        <c:ser>
          <c:idx val="0"/>
          <c:order val="2"/>
          <c:tx>
            <c:strRef>
              <c:f>'8. Empl trends and ratio'!$A$8</c:f>
              <c:strCache>
                <c:ptCount val="1"/>
                <c:pt idx="0">
                  <c:v> Domestic 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'8. Empl trends and ratio'!$B$4:$R$5</c15:sqref>
                  </c15:fullRef>
                </c:ext>
              </c:extLst>
              <c:f>'8. Empl trends and ratio'!$B$4:$R$5</c:f>
              <c:multiLvlStrCache>
                <c:ptCount val="16"/>
                <c:lvl>
                  <c:pt idx="0">
                    <c:v> 2008 </c:v>
                  </c:pt>
                  <c:pt idx="1">
                    <c:v> 2009 </c:v>
                  </c:pt>
                  <c:pt idx="2">
                    <c:v> 2010 </c:v>
                  </c:pt>
                  <c:pt idx="3">
                    <c:v> 2011 </c:v>
                  </c:pt>
                  <c:pt idx="4">
                    <c:v> 2012 </c:v>
                  </c:pt>
                  <c:pt idx="5">
                    <c:v> 2013 </c:v>
                  </c:pt>
                  <c:pt idx="6">
                    <c:v> 2014 </c:v>
                  </c:pt>
                  <c:pt idx="7">
                    <c:v> 2015 </c:v>
                  </c:pt>
                  <c:pt idx="8">
                    <c:v> 2016 </c:v>
                  </c:pt>
                  <c:pt idx="9">
                    <c:v> 2017 </c:v>
                  </c:pt>
                  <c:pt idx="10">
                    <c:v> 2018 </c:v>
                  </c:pt>
                  <c:pt idx="11">
                    <c:v> 2019 </c:v>
                  </c:pt>
                  <c:pt idx="12">
                    <c:v> 2020 </c:v>
                  </c:pt>
                  <c:pt idx="13">
                    <c:v> 2022 </c:v>
                  </c:pt>
                  <c:pt idx="14">
                    <c:v> Q3 </c:v>
                  </c:pt>
                  <c:pt idx="15">
                    <c:v> Q4 </c:v>
                  </c:pt>
                </c:lvl>
                <c:lvl>
                  <c:pt idx="0">
                    <c:v> fourth quarter </c:v>
                  </c:pt>
                  <c:pt idx="14">
                    <c:v>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'8. Empl trends and ratio'!$B$8:$R$8</c15:sqref>
                  </c15:fullRef>
                </c:ext>
              </c:extLst>
              <c:f>('8. Empl trends and ratio'!$B$8:$N$8,'8. Empl trends and ratio'!$P$8:$R$8)</c:f>
              <c:numCache>
                <c:formatCode>0.0</c:formatCode>
                <c:ptCount val="16"/>
                <c:pt idx="0">
                  <c:v>1.3757916969662849</c:v>
                </c:pt>
                <c:pt idx="1">
                  <c:v>1.2321521068490542</c:v>
                </c:pt>
                <c:pt idx="2">
                  <c:v>1.2120931026795658</c:v>
                </c:pt>
                <c:pt idx="3">
                  <c:v>1.2236549597278668</c:v>
                </c:pt>
                <c:pt idx="4">
                  <c:v>1.189139889304355</c:v>
                </c:pt>
                <c:pt idx="5">
                  <c:v>1.2442544781533249</c:v>
                </c:pt>
                <c:pt idx="6">
                  <c:v>1.2186454968812916</c:v>
                </c:pt>
                <c:pt idx="7">
                  <c:v>1.2936124443860508</c:v>
                </c:pt>
                <c:pt idx="8">
                  <c:v>1.2985266182755189</c:v>
                </c:pt>
                <c:pt idx="9">
                  <c:v>1.2695302469722625</c:v>
                </c:pt>
                <c:pt idx="10">
                  <c:v>1.3318417307196075</c:v>
                </c:pt>
                <c:pt idx="11">
                  <c:v>1.2858890428484537</c:v>
                </c:pt>
                <c:pt idx="12">
                  <c:v>1.1967317787969305</c:v>
                </c:pt>
                <c:pt idx="13">
                  <c:v>1.1416528413835951</c:v>
                </c:pt>
                <c:pt idx="14">
                  <c:v>1.115525196918544</c:v>
                </c:pt>
                <c:pt idx="15">
                  <c:v>1.1340234598938546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4E-443C-9DEE-9967F392D347}"/>
            </c:ext>
          </c:extLst>
        </c:ser>
        <c:ser>
          <c:idx val="1"/>
          <c:order val="3"/>
          <c:tx>
            <c:strRef>
              <c:f>'8. Empl trends and ratio'!$A$9</c:f>
              <c:strCache>
                <c:ptCount val="1"/>
                <c:pt idx="0">
                  <c:v> Agriculture 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'8. Empl trends and ratio'!$B$4:$R$5</c15:sqref>
                  </c15:fullRef>
                </c:ext>
              </c:extLst>
              <c:f>'8. Empl trends and ratio'!$B$4:$R$5</c:f>
              <c:multiLvlStrCache>
                <c:ptCount val="16"/>
                <c:lvl>
                  <c:pt idx="0">
                    <c:v> 2008 </c:v>
                  </c:pt>
                  <c:pt idx="1">
                    <c:v> 2009 </c:v>
                  </c:pt>
                  <c:pt idx="2">
                    <c:v> 2010 </c:v>
                  </c:pt>
                  <c:pt idx="3">
                    <c:v> 2011 </c:v>
                  </c:pt>
                  <c:pt idx="4">
                    <c:v> 2012 </c:v>
                  </c:pt>
                  <c:pt idx="5">
                    <c:v> 2013 </c:v>
                  </c:pt>
                  <c:pt idx="6">
                    <c:v> 2014 </c:v>
                  </c:pt>
                  <c:pt idx="7">
                    <c:v> 2015 </c:v>
                  </c:pt>
                  <c:pt idx="8">
                    <c:v> 2016 </c:v>
                  </c:pt>
                  <c:pt idx="9">
                    <c:v> 2017 </c:v>
                  </c:pt>
                  <c:pt idx="10">
                    <c:v> 2018 </c:v>
                  </c:pt>
                  <c:pt idx="11">
                    <c:v> 2019 </c:v>
                  </c:pt>
                  <c:pt idx="12">
                    <c:v> 2020 </c:v>
                  </c:pt>
                  <c:pt idx="13">
                    <c:v> 2022 </c:v>
                  </c:pt>
                  <c:pt idx="14">
                    <c:v> Q3 </c:v>
                  </c:pt>
                  <c:pt idx="15">
                    <c:v> Q4 </c:v>
                  </c:pt>
                </c:lvl>
                <c:lvl>
                  <c:pt idx="0">
                    <c:v> fourth quarter </c:v>
                  </c:pt>
                  <c:pt idx="14">
                    <c:v>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'8. Empl trends and ratio'!$B$9:$R$9</c15:sqref>
                  </c15:fullRef>
                </c:ext>
              </c:extLst>
              <c:f>('8. Empl trends and ratio'!$B$9:$N$9,'8. Empl trends and ratio'!$P$9:$R$9)</c:f>
              <c:numCache>
                <c:formatCode>0.0</c:formatCode>
                <c:ptCount val="16"/>
                <c:pt idx="0">
                  <c:v>0.80656191758766493</c:v>
                </c:pt>
                <c:pt idx="1">
                  <c:v>0.64708990643913378</c:v>
                </c:pt>
                <c:pt idx="2">
                  <c:v>0.64896148704883927</c:v>
                </c:pt>
                <c:pt idx="3">
                  <c:v>0.6705368166513459</c:v>
                </c:pt>
                <c:pt idx="4">
                  <c:v>0.71790115455440651</c:v>
                </c:pt>
                <c:pt idx="5">
                  <c:v>0.71349545916067403</c:v>
                </c:pt>
                <c:pt idx="6">
                  <c:v>0.74189424288808392</c:v>
                </c:pt>
                <c:pt idx="7">
                  <c:v>0.86031987489221573</c:v>
                </c:pt>
                <c:pt idx="8">
                  <c:v>0.9193934793551114</c:v>
                </c:pt>
                <c:pt idx="9">
                  <c:v>0.84949510449023513</c:v>
                </c:pt>
                <c:pt idx="10">
                  <c:v>0.84930261226257753</c:v>
                </c:pt>
                <c:pt idx="11">
                  <c:v>0.8852102771565693</c:v>
                </c:pt>
                <c:pt idx="12">
                  <c:v>0.81020859416321012</c:v>
                </c:pt>
                <c:pt idx="13">
                  <c:v>0.86024544473120979</c:v>
                </c:pt>
                <c:pt idx="14">
                  <c:v>0.95559044031228324</c:v>
                </c:pt>
                <c:pt idx="15">
                  <c:v>0.92034422262961724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4E-443C-9DEE-9967F392D34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lineChart>
        <c:grouping val="standard"/>
        <c:varyColors val="0"/>
        <c:ser>
          <c:idx val="4"/>
          <c:order val="4"/>
          <c:tx>
            <c:strRef>
              <c:f>'8. Empl trends and ratio'!$A$10</c:f>
              <c:strCache>
                <c:ptCount val="1"/>
                <c:pt idx="0">
                  <c:v> employment ratio (right axis)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32"/>
            <c:spPr>
              <a:solidFill>
                <a:srgbClr val="F79646">
                  <a:lumMod val="20000"/>
                  <a:lumOff val="80000"/>
                </a:srgbClr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'8. Empl trends and ratio'!$B$4:$R$5</c15:sqref>
                  </c15:fullRef>
                </c:ext>
              </c:extLst>
              <c:f>'8. Empl trends and ratio'!$B$4:$R$5</c:f>
              <c:multiLvlStrCache>
                <c:ptCount val="16"/>
                <c:lvl>
                  <c:pt idx="0">
                    <c:v> 2008 </c:v>
                  </c:pt>
                  <c:pt idx="1">
                    <c:v> 2009 </c:v>
                  </c:pt>
                  <c:pt idx="2">
                    <c:v> 2010 </c:v>
                  </c:pt>
                  <c:pt idx="3">
                    <c:v> 2011 </c:v>
                  </c:pt>
                  <c:pt idx="4">
                    <c:v> 2012 </c:v>
                  </c:pt>
                  <c:pt idx="5">
                    <c:v> 2013 </c:v>
                  </c:pt>
                  <c:pt idx="6">
                    <c:v> 2014 </c:v>
                  </c:pt>
                  <c:pt idx="7">
                    <c:v> 2015 </c:v>
                  </c:pt>
                  <c:pt idx="8">
                    <c:v> 2016 </c:v>
                  </c:pt>
                  <c:pt idx="9">
                    <c:v> 2017 </c:v>
                  </c:pt>
                  <c:pt idx="10">
                    <c:v> 2018 </c:v>
                  </c:pt>
                  <c:pt idx="11">
                    <c:v> 2019 </c:v>
                  </c:pt>
                  <c:pt idx="12">
                    <c:v> 2020 </c:v>
                  </c:pt>
                  <c:pt idx="13">
                    <c:v> 2022 </c:v>
                  </c:pt>
                  <c:pt idx="14">
                    <c:v> Q3 </c:v>
                  </c:pt>
                  <c:pt idx="15">
                    <c:v> Q4 </c:v>
                  </c:pt>
                </c:lvl>
                <c:lvl>
                  <c:pt idx="0">
                    <c:v> fourth quarter </c:v>
                  </c:pt>
                  <c:pt idx="14">
                    <c:v>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'8. Empl trends and ratio'!$B$10:$R$10</c15:sqref>
                  </c15:fullRef>
                </c:ext>
              </c:extLst>
              <c:f>('8. Empl trends and ratio'!$B$10:$N$10,'8. Empl trends and ratio'!$P$10:$R$10)</c:f>
              <c:numCache>
                <c:formatCode>0%</c:formatCode>
                <c:ptCount val="16"/>
                <c:pt idx="0">
                  <c:v>0.46200000000000002</c:v>
                </c:pt>
                <c:pt idx="1">
                  <c:v>0.42899999999999999</c:v>
                </c:pt>
                <c:pt idx="2">
                  <c:v>0.41899999999999998</c:v>
                </c:pt>
                <c:pt idx="3">
                  <c:v>0.42399999999999999</c:v>
                </c:pt>
                <c:pt idx="4">
                  <c:v>0.42199999999999999</c:v>
                </c:pt>
                <c:pt idx="5">
                  <c:v>0.433</c:v>
                </c:pt>
                <c:pt idx="6">
                  <c:v>0.43</c:v>
                </c:pt>
                <c:pt idx="7">
                  <c:v>0.442</c:v>
                </c:pt>
                <c:pt idx="8">
                  <c:v>0.435</c:v>
                </c:pt>
                <c:pt idx="9">
                  <c:v>0.43099999999999999</c:v>
                </c:pt>
                <c:pt idx="10">
                  <c:v>0.433</c:v>
                </c:pt>
                <c:pt idx="11">
                  <c:v>0.42399999999999999</c:v>
                </c:pt>
                <c:pt idx="12">
                  <c:v>0.38200000000000001</c:v>
                </c:pt>
                <c:pt idx="13">
                  <c:v>0.39400000000000002</c:v>
                </c:pt>
                <c:pt idx="14">
                  <c:v>0.41</c:v>
                </c:pt>
                <c:pt idx="15">
                  <c:v>0.40799999999999997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4E-443C-9DEE-9967F392D3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85201679"/>
        <c:axId val="1258859295"/>
      </c:line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  <c:majorUnit val="2.5"/>
      </c:valAx>
      <c:valAx>
        <c:axId val="1258859295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201679"/>
        <c:crosses val="max"/>
        <c:crossBetween val="between"/>
      </c:valAx>
      <c:catAx>
        <c:axId val="7852016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8859295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'9. Employment by sector'!$A$7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'9. Employment by sector'!$B$5:$P$6</c:f>
              <c:multiLvlStrCache>
                <c:ptCount val="15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2">
                    <c:v>2022</c:v>
                  </c:pt>
                  <c:pt idx="13">
                    <c:v>Q3</c:v>
                  </c:pt>
                  <c:pt idx="14">
                    <c:v>Q4</c:v>
                  </c:pt>
                </c:lvl>
                <c:lvl>
                  <c:pt idx="0">
                    <c:v>fourth quarter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'9. Employment by sector'!$B$7:$P$7</c:f>
              <c:numCache>
                <c:formatCode>_ * #\ ##0_ ;_ * \-#\ ##0_ ;_ * "-"??_ ;_ @_ </c:formatCode>
                <c:ptCount val="15"/>
                <c:pt idx="0">
                  <c:v>650</c:v>
                </c:pt>
                <c:pt idx="1">
                  <c:v>670</c:v>
                </c:pt>
                <c:pt idx="2">
                  <c:v>720</c:v>
                </c:pt>
                <c:pt idx="3">
                  <c:v>710</c:v>
                </c:pt>
                <c:pt idx="4">
                  <c:v>740</c:v>
                </c:pt>
                <c:pt idx="5">
                  <c:v>860</c:v>
                </c:pt>
                <c:pt idx="6">
                  <c:v>920</c:v>
                </c:pt>
                <c:pt idx="7">
                  <c:v>850</c:v>
                </c:pt>
                <c:pt idx="8">
                  <c:v>850</c:v>
                </c:pt>
                <c:pt idx="9" formatCode="0">
                  <c:v>890</c:v>
                </c:pt>
                <c:pt idx="10" formatCode="0">
                  <c:v>810</c:v>
                </c:pt>
                <c:pt idx="12" formatCode="0">
                  <c:v>860.24544473158596</c:v>
                </c:pt>
                <c:pt idx="13" formatCode="0">
                  <c:v>960</c:v>
                </c:pt>
                <c:pt idx="14" formatCode="0">
                  <c:v>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7-4873-8CE0-C78FDFBD5C4A}"/>
            </c:ext>
          </c:extLst>
        </c:ser>
        <c:ser>
          <c:idx val="2"/>
          <c:order val="1"/>
          <c:tx>
            <c:strRef>
              <c:f>'9. Employment by sector'!$A$8</c:f>
              <c:strCache>
                <c:ptCount val="1"/>
                <c:pt idx="0">
                  <c:v>Manufacturing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'9. Employment by sector'!$B$5:$P$6</c:f>
              <c:multiLvlStrCache>
                <c:ptCount val="15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2">
                    <c:v>2022</c:v>
                  </c:pt>
                  <c:pt idx="13">
                    <c:v>Q3</c:v>
                  </c:pt>
                  <c:pt idx="14">
                    <c:v>Q4</c:v>
                  </c:pt>
                </c:lvl>
                <c:lvl>
                  <c:pt idx="0">
                    <c:v>fourth quarter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'9. Employment by sector'!$B$8:$P$8</c:f>
              <c:numCache>
                <c:formatCode>_ * #\ ##0_ ;_ * \-#\ ##0_ ;_ * "-"??_ ;_ @_ </c:formatCode>
                <c:ptCount val="15"/>
                <c:pt idx="0">
                  <c:v>1890</c:v>
                </c:pt>
                <c:pt idx="1">
                  <c:v>1910</c:v>
                </c:pt>
                <c:pt idx="2">
                  <c:v>1810</c:v>
                </c:pt>
                <c:pt idx="3">
                  <c:v>1770</c:v>
                </c:pt>
                <c:pt idx="4">
                  <c:v>1750</c:v>
                </c:pt>
                <c:pt idx="5">
                  <c:v>1740</c:v>
                </c:pt>
                <c:pt idx="6">
                  <c:v>1730</c:v>
                </c:pt>
                <c:pt idx="7">
                  <c:v>1790</c:v>
                </c:pt>
                <c:pt idx="8">
                  <c:v>1770</c:v>
                </c:pt>
                <c:pt idx="9" formatCode="0">
                  <c:v>1720</c:v>
                </c:pt>
                <c:pt idx="10" formatCode="0">
                  <c:v>1490</c:v>
                </c:pt>
                <c:pt idx="12" formatCode="0">
                  <c:v>1660</c:v>
                </c:pt>
                <c:pt idx="13" formatCode="0">
                  <c:v>1510</c:v>
                </c:pt>
                <c:pt idx="14" formatCode="General">
                  <c:v>1510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B7-4873-8CE0-C78FDFBD5C4A}"/>
            </c:ext>
          </c:extLst>
        </c:ser>
        <c:ser>
          <c:idx val="1"/>
          <c:order val="2"/>
          <c:tx>
            <c:strRef>
              <c:f>'9. Employment by sector'!$A$9</c:f>
              <c:strCache>
                <c:ptCount val="1"/>
                <c:pt idx="0">
                  <c:v>Construction and utilities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Overflow="clip" horzOverflow="clip" vert="horz"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'9. Employment by sector'!$B$5:$P$6</c:f>
              <c:multiLvlStrCache>
                <c:ptCount val="15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2">
                    <c:v>2022</c:v>
                  </c:pt>
                  <c:pt idx="13">
                    <c:v>Q3</c:v>
                  </c:pt>
                  <c:pt idx="14">
                    <c:v>Q4</c:v>
                  </c:pt>
                </c:lvl>
                <c:lvl>
                  <c:pt idx="0">
                    <c:v>fourth quarter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'9. Employment by sector'!$B$9:$P$9</c:f>
              <c:numCache>
                <c:formatCode>_ * #\ ##0_ ;_ * \-#\ ##0_ ;_ * "-"??_ ;_ @_ </c:formatCode>
                <c:ptCount val="15"/>
                <c:pt idx="0">
                  <c:v>1210</c:v>
                </c:pt>
                <c:pt idx="1">
                  <c:v>1200</c:v>
                </c:pt>
                <c:pt idx="2">
                  <c:v>1230</c:v>
                </c:pt>
                <c:pt idx="3">
                  <c:v>1330</c:v>
                </c:pt>
                <c:pt idx="4">
                  <c:v>1430</c:v>
                </c:pt>
                <c:pt idx="5">
                  <c:v>1560</c:v>
                </c:pt>
                <c:pt idx="6">
                  <c:v>1610</c:v>
                </c:pt>
                <c:pt idx="7">
                  <c:v>1540</c:v>
                </c:pt>
                <c:pt idx="8">
                  <c:v>1610</c:v>
                </c:pt>
                <c:pt idx="9">
                  <c:v>1470</c:v>
                </c:pt>
                <c:pt idx="10">
                  <c:v>1270</c:v>
                </c:pt>
                <c:pt idx="12">
                  <c:v>1331.6661697814986</c:v>
                </c:pt>
                <c:pt idx="13">
                  <c:v>1470</c:v>
                </c:pt>
                <c:pt idx="14">
                  <c:v>1770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B7-4873-8CE0-C78FDFBD5C4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7"/>
        <c:overlap val="100"/>
        <c:axId val="100906496"/>
        <c:axId val="100908032"/>
      </c:barChart>
      <c:lineChart>
        <c:grouping val="standard"/>
        <c:varyColors val="0"/>
        <c:ser>
          <c:idx val="3"/>
          <c:order val="3"/>
          <c:tx>
            <c:strRef>
              <c:f>'9. Employment by sector'!$A$10</c:f>
              <c:strCache>
                <c:ptCount val="1"/>
                <c:pt idx="0">
                  <c:v> Other (right axis, mns) </c:v>
                </c:pt>
              </c:strCache>
            </c:strRef>
          </c:tx>
          <c:spPr>
            <a:ln w="38100">
              <a:noFill/>
            </a:ln>
          </c:spPr>
          <c:marker>
            <c:symbol val="circle"/>
            <c:size val="32"/>
            <c:spPr>
              <a:solidFill>
                <a:srgbClr val="F79646">
                  <a:lumMod val="20000"/>
                  <a:lumOff val="80000"/>
                </a:srgbClr>
              </a:solidFill>
              <a:ln>
                <a:solidFill>
                  <a:sysClr val="windowText" lastClr="000000"/>
                </a:solidFill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'9. Employment by sector'!$B$5:$P$6</c:f>
              <c:multiLvlStrCache>
                <c:ptCount val="15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2">
                    <c:v>2022</c:v>
                  </c:pt>
                  <c:pt idx="13">
                    <c:v>Q3</c:v>
                  </c:pt>
                  <c:pt idx="14">
                    <c:v>Q4</c:v>
                  </c:pt>
                </c:lvl>
                <c:lvl>
                  <c:pt idx="0">
                    <c:v>fourth quarter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'9. Employment by sector'!$B$10:$P$10</c:f>
              <c:numCache>
                <c:formatCode>_ * #\ ##0_ ;_ * \-#\ ##0_ ;_ * "-"??_ ;_ @_ </c:formatCode>
                <c:ptCount val="15"/>
                <c:pt idx="0">
                  <c:v>10.15</c:v>
                </c:pt>
                <c:pt idx="1">
                  <c:v>10.56</c:v>
                </c:pt>
                <c:pt idx="2">
                  <c:v>10.76</c:v>
                </c:pt>
                <c:pt idx="3">
                  <c:v>11.37</c:v>
                </c:pt>
                <c:pt idx="4">
                  <c:v>11.4</c:v>
                </c:pt>
                <c:pt idx="5">
                  <c:v>11.86</c:v>
                </c:pt>
                <c:pt idx="6">
                  <c:v>11.81</c:v>
                </c:pt>
                <c:pt idx="7">
                  <c:v>11.99</c:v>
                </c:pt>
                <c:pt idx="8">
                  <c:v>12.3</c:v>
                </c:pt>
                <c:pt idx="9">
                  <c:v>12.34</c:v>
                </c:pt>
                <c:pt idx="10">
                  <c:v>11.45</c:v>
                </c:pt>
                <c:pt idx="12">
                  <c:v>12.078088385486915</c:v>
                </c:pt>
                <c:pt idx="13">
                  <c:v>12.8</c:v>
                </c:pt>
                <c:pt idx="14">
                  <c:v>12.52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B7-4873-8CE0-C78FDFBD5C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50788799"/>
        <c:axId val="1273051791"/>
      </c:lineChart>
      <c:catAx>
        <c:axId val="10090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00908032"/>
        <c:crosses val="autoZero"/>
        <c:auto val="1"/>
        <c:lblAlgn val="ctr"/>
        <c:lblOffset val="100"/>
        <c:noMultiLvlLbl val="0"/>
      </c:catAx>
      <c:valAx>
        <c:axId val="100908032"/>
        <c:scaling>
          <c:orientation val="minMax"/>
          <c:max val="70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thousands</a:t>
                </a:r>
              </a:p>
            </c:rich>
          </c:tx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00906496"/>
        <c:crosses val="autoZero"/>
        <c:crossBetween val="between"/>
      </c:valAx>
      <c:valAx>
        <c:axId val="1273051791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600"/>
                </a:pPr>
                <a:r>
                  <a:rPr lang="en-US" sz="1600"/>
                  <a:t>millions</a:t>
                </a:r>
              </a:p>
            </c:rich>
          </c:tx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crossAx val="850788799"/>
        <c:crosses val="max"/>
        <c:crossBetween val="between"/>
      </c:valAx>
      <c:catAx>
        <c:axId val="8507887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3051791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'10. Construction empl and inv'!$D$3</c:f>
              <c:strCache>
                <c:ptCount val="1"/>
                <c:pt idx="0">
                  <c:v>employment</c:v>
                </c:pt>
              </c:strCache>
            </c:strRef>
          </c:tx>
          <c:spPr>
            <a:ln w="38100">
              <a:solidFill>
                <a:srgbClr val="C0504D">
                  <a:lumMod val="75000"/>
                  <a:alpha val="69000"/>
                </a:srgbClr>
              </a:solidFill>
            </a:ln>
          </c:spPr>
          <c:marker>
            <c:symbol val="none"/>
          </c:marker>
          <c:dPt>
            <c:idx val="40"/>
            <c:bubble3D val="0"/>
            <c:spPr>
              <a:ln w="38100">
                <a:solidFill>
                  <a:srgbClr val="C0504D">
                    <a:lumMod val="75000"/>
                    <a:alpha val="70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D38-49D6-A5EB-1B6D44C5E841}"/>
              </c:ext>
            </c:extLst>
          </c:dPt>
          <c:cat>
            <c:multiLvlStrRef>
              <c:f>'10. Construction empl and inv'!$B$4:$C$59</c:f>
              <c:multiLvlStrCache>
                <c:ptCount val="56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  <c:pt idx="31">
                    <c:v> </c:v>
                  </c:pt>
                  <c:pt idx="32">
                    <c:v> </c:v>
                  </c:pt>
                  <c:pt idx="33">
                    <c:v> </c:v>
                  </c:pt>
                  <c:pt idx="34">
                    <c:v> </c:v>
                  </c:pt>
                  <c:pt idx="35">
                    <c:v> </c:v>
                  </c:pt>
                  <c:pt idx="36">
                    <c:v> </c:v>
                  </c:pt>
                  <c:pt idx="37">
                    <c:v> </c:v>
                  </c:pt>
                  <c:pt idx="38">
                    <c:v> </c:v>
                  </c:pt>
                  <c:pt idx="39">
                    <c:v> </c:v>
                  </c:pt>
                  <c:pt idx="40">
                    <c:v> </c:v>
                  </c:pt>
                  <c:pt idx="41">
                    <c:v> </c:v>
                  </c:pt>
                  <c:pt idx="42">
                    <c:v> </c:v>
                  </c:pt>
                  <c:pt idx="43">
                    <c:v> </c:v>
                  </c:pt>
                  <c:pt idx="44">
                    <c:v> </c:v>
                  </c:pt>
                  <c:pt idx="45">
                    <c:v> </c:v>
                  </c:pt>
                  <c:pt idx="46">
                    <c:v> </c:v>
                  </c:pt>
                  <c:pt idx="47">
                    <c:v> </c:v>
                  </c:pt>
                  <c:pt idx="48">
                    <c:v> 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  <c:pt idx="52">
                    <c:v> </c:v>
                  </c:pt>
                  <c:pt idx="53">
                    <c:v> </c:v>
                  </c:pt>
                  <c:pt idx="54">
                    <c:v> </c:v>
                  </c:pt>
                  <c:pt idx="55">
                    <c:v>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'10. Construction empl and inv'!$D$4:$D$59</c:f>
              <c:numCache>
                <c:formatCode>_(* #\ ##0_);_(* \(#\ ##0\);_(* "-"??_);_(@_)</c:formatCode>
                <c:ptCount val="56"/>
                <c:pt idx="0">
                  <c:v>100</c:v>
                </c:pt>
                <c:pt idx="1">
                  <c:v>99.403989046444977</c:v>
                </c:pt>
                <c:pt idx="2">
                  <c:v>101.1650016196816</c:v>
                </c:pt>
                <c:pt idx="3">
                  <c:v>100.90184374582482</c:v>
                </c:pt>
                <c:pt idx="4">
                  <c:v>98.971407287952147</c:v>
                </c:pt>
                <c:pt idx="5">
                  <c:v>99.416760084266116</c:v>
                </c:pt>
                <c:pt idx="6">
                  <c:v>102.94849794503284</c:v>
                </c:pt>
                <c:pt idx="7">
                  <c:v>100.03214406367209</c:v>
                </c:pt>
                <c:pt idx="8">
                  <c:v>94.322635180757104</c:v>
                </c:pt>
                <c:pt idx="9">
                  <c:v>97.15854264646822</c:v>
                </c:pt>
                <c:pt idx="10">
                  <c:v>100.98687814100006</c:v>
                </c:pt>
                <c:pt idx="11">
                  <c:v>102.45952618236009</c:v>
                </c:pt>
                <c:pt idx="12">
                  <c:v>98.070496429715277</c:v>
                </c:pt>
                <c:pt idx="13">
                  <c:v>104.02462289281785</c:v>
                </c:pt>
                <c:pt idx="14">
                  <c:v>103.64445553708148</c:v>
                </c:pt>
                <c:pt idx="15">
                  <c:v>108.97184628515697</c:v>
                </c:pt>
                <c:pt idx="16">
                  <c:v>108.54879625793797</c:v>
                </c:pt>
                <c:pt idx="17">
                  <c:v>106.94417567765898</c:v>
                </c:pt>
                <c:pt idx="18">
                  <c:v>115.89154075555967</c:v>
                </c:pt>
                <c:pt idx="19">
                  <c:v>120.73205453804196</c:v>
                </c:pt>
                <c:pt idx="20">
                  <c:v>119.61433209690935</c:v>
                </c:pt>
                <c:pt idx="21">
                  <c:v>126.76848620827361</c:v>
                </c:pt>
                <c:pt idx="22">
                  <c:v>132.14059691082483</c:v>
                </c:pt>
                <c:pt idx="23">
                  <c:v>130.19562173483575</c:v>
                </c:pt>
                <c:pt idx="24">
                  <c:v>123.29823682197333</c:v>
                </c:pt>
                <c:pt idx="25">
                  <c:v>125.60466318087566</c:v>
                </c:pt>
                <c:pt idx="26">
                  <c:v>134.98124269467638</c:v>
                </c:pt>
                <c:pt idx="27">
                  <c:v>134.20284741297763</c:v>
                </c:pt>
                <c:pt idx="28">
                  <c:v>136.26276270800244</c:v>
                </c:pt>
                <c:pt idx="29">
                  <c:v>126.2811690679636</c:v>
                </c:pt>
                <c:pt idx="30">
                  <c:v>123.52097726746342</c:v>
                </c:pt>
                <c:pt idx="31">
                  <c:v>125.83083840393896</c:v>
                </c:pt>
                <c:pt idx="32">
                  <c:v>129.47649665869278</c:v>
                </c:pt>
                <c:pt idx="33">
                  <c:v>133.55001879908065</c:v>
                </c:pt>
                <c:pt idx="34">
                  <c:v>135.9589784790729</c:v>
                </c:pt>
                <c:pt idx="35">
                  <c:v>134.05921661529254</c:v>
                </c:pt>
                <c:pt idx="36">
                  <c:v>121.16278904146375</c:v>
                </c:pt>
                <c:pt idx="37">
                  <c:v>123.34373052799606</c:v>
                </c:pt>
                <c:pt idx="38">
                  <c:v>121.17363378307699</c:v>
                </c:pt>
                <c:pt idx="39">
                  <c:v>122.22690473115708</c:v>
                </c:pt>
                <c:pt idx="40">
                  <c:v>121.58503766313812</c:v>
                </c:pt>
                <c:pt idx="41">
                  <c:v>96.467717545013727</c:v>
                </c:pt>
                <c:pt idx="42">
                  <c:v>97.72079182349718</c:v>
                </c:pt>
                <c:pt idx="43">
                  <c:v>105.54231513402053</c:v>
                </c:pt>
                <c:pt idx="44">
                  <c:v>97.638150834153137</c:v>
                </c:pt>
                <c:pt idx="45">
                  <c:v>110.61659273365356</c:v>
                </c:pt>
                <c:pt idx="46">
                  <c:v>104.76428630928605</c:v>
                </c:pt>
                <c:pt idx="47">
                  <c:v>102.53524503938631</c:v>
                </c:pt>
                <c:pt idx="48">
                  <c:v>97.117495944222881</c:v>
                </c:pt>
                <c:pt idx="49">
                  <c:v>106.51078794445665</c:v>
                </c:pt>
                <c:pt idx="50">
                  <c:v>110.71698073390202</c:v>
                </c:pt>
                <c:pt idx="51">
                  <c:v>109.66828068015546</c:v>
                </c:pt>
                <c:pt idx="52">
                  <c:v>108.66109181853427</c:v>
                </c:pt>
                <c:pt idx="53">
                  <c:v>118.05739180494166</c:v>
                </c:pt>
                <c:pt idx="54">
                  <c:v>122.84637912986389</c:v>
                </c:pt>
                <c:pt idx="55">
                  <c:v>119.62600275147832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D38-49D6-A5EB-1B6D44C5E841}"/>
            </c:ext>
          </c:extLst>
        </c:ser>
        <c:ser>
          <c:idx val="2"/>
          <c:order val="1"/>
          <c:tx>
            <c:strRef>
              <c:f>'10. Construction empl and inv'!$F$3</c:f>
              <c:strCache>
                <c:ptCount val="1"/>
                <c:pt idx="0">
                  <c:v>investment 
in housing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6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'10. Construction empl and inv'!$B$4:$C$59</c:f>
              <c:multiLvlStrCache>
                <c:ptCount val="56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  <c:pt idx="31">
                    <c:v> </c:v>
                  </c:pt>
                  <c:pt idx="32">
                    <c:v> </c:v>
                  </c:pt>
                  <c:pt idx="33">
                    <c:v> </c:v>
                  </c:pt>
                  <c:pt idx="34">
                    <c:v> </c:v>
                  </c:pt>
                  <c:pt idx="35">
                    <c:v> </c:v>
                  </c:pt>
                  <c:pt idx="36">
                    <c:v> </c:v>
                  </c:pt>
                  <c:pt idx="37">
                    <c:v> </c:v>
                  </c:pt>
                  <c:pt idx="38">
                    <c:v> </c:v>
                  </c:pt>
                  <c:pt idx="39">
                    <c:v> </c:v>
                  </c:pt>
                  <c:pt idx="40">
                    <c:v> </c:v>
                  </c:pt>
                  <c:pt idx="41">
                    <c:v> </c:v>
                  </c:pt>
                  <c:pt idx="42">
                    <c:v> </c:v>
                  </c:pt>
                  <c:pt idx="43">
                    <c:v> </c:v>
                  </c:pt>
                  <c:pt idx="44">
                    <c:v> </c:v>
                  </c:pt>
                  <c:pt idx="45">
                    <c:v> </c:v>
                  </c:pt>
                  <c:pt idx="46">
                    <c:v> </c:v>
                  </c:pt>
                  <c:pt idx="47">
                    <c:v> </c:v>
                  </c:pt>
                  <c:pt idx="48">
                    <c:v> 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  <c:pt idx="52">
                    <c:v> </c:v>
                  </c:pt>
                  <c:pt idx="53">
                    <c:v> </c:v>
                  </c:pt>
                  <c:pt idx="54">
                    <c:v> </c:v>
                  </c:pt>
                  <c:pt idx="55">
                    <c:v>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'10. Construction empl and inv'!$F$4:$F$59</c:f>
              <c:numCache>
                <c:formatCode>_(* #\ ##0_);_(* \(#\ ##0\);_(* "-"??_);_(@_)</c:formatCode>
                <c:ptCount val="56"/>
                <c:pt idx="0">
                  <c:v>100</c:v>
                </c:pt>
                <c:pt idx="1">
                  <c:v>98.884470729273033</c:v>
                </c:pt>
                <c:pt idx="2">
                  <c:v>101.27177933437727</c:v>
                </c:pt>
                <c:pt idx="3">
                  <c:v>106.74908526172544</c:v>
                </c:pt>
                <c:pt idx="4">
                  <c:v>105.88090573715778</c:v>
                </c:pt>
                <c:pt idx="5">
                  <c:v>101.31130672340261</c:v>
                </c:pt>
                <c:pt idx="6">
                  <c:v>98.383250666570916</c:v>
                </c:pt>
                <c:pt idx="7">
                  <c:v>99.316649363431424</c:v>
                </c:pt>
                <c:pt idx="8">
                  <c:v>103.01794764921132</c:v>
                </c:pt>
                <c:pt idx="9">
                  <c:v>102.32161617057034</c:v>
                </c:pt>
                <c:pt idx="10">
                  <c:v>99.384474452690739</c:v>
                </c:pt>
                <c:pt idx="11">
                  <c:v>101.76632230167127</c:v>
                </c:pt>
                <c:pt idx="12">
                  <c:v>101.40240491230009</c:v>
                </c:pt>
                <c:pt idx="13">
                  <c:v>103.62262973597069</c:v>
                </c:pt>
                <c:pt idx="14">
                  <c:v>105.46697582976579</c:v>
                </c:pt>
                <c:pt idx="15">
                  <c:v>106.8860479477046</c:v>
                </c:pt>
                <c:pt idx="16">
                  <c:v>108.87403814261616</c:v>
                </c:pt>
                <c:pt idx="17">
                  <c:v>111.89670578609841</c:v>
                </c:pt>
                <c:pt idx="18">
                  <c:v>109.41067322624075</c:v>
                </c:pt>
                <c:pt idx="19">
                  <c:v>117.18646740635863</c:v>
                </c:pt>
                <c:pt idx="20">
                  <c:v>114.76832216758828</c:v>
                </c:pt>
                <c:pt idx="21">
                  <c:v>112.31934925280504</c:v>
                </c:pt>
                <c:pt idx="22">
                  <c:v>113.28318965243756</c:v>
                </c:pt>
                <c:pt idx="23">
                  <c:v>112.12052922833826</c:v>
                </c:pt>
                <c:pt idx="24">
                  <c:v>111.34271101057575</c:v>
                </c:pt>
                <c:pt idx="25">
                  <c:v>110.72184013677038</c:v>
                </c:pt>
                <c:pt idx="26">
                  <c:v>109.94497964809217</c:v>
                </c:pt>
                <c:pt idx="27">
                  <c:v>109.21340443451994</c:v>
                </c:pt>
                <c:pt idx="28">
                  <c:v>114.11009322692136</c:v>
                </c:pt>
                <c:pt idx="29">
                  <c:v>106.46040527129668</c:v>
                </c:pt>
                <c:pt idx="30">
                  <c:v>112.95825820295033</c:v>
                </c:pt>
                <c:pt idx="31">
                  <c:v>114.37138636196926</c:v>
                </c:pt>
                <c:pt idx="32">
                  <c:v>112.2835706667765</c:v>
                </c:pt>
                <c:pt idx="33">
                  <c:v>108.57633689936681</c:v>
                </c:pt>
                <c:pt idx="34">
                  <c:v>111.87500763390975</c:v>
                </c:pt>
                <c:pt idx="35">
                  <c:v>112.18179726228361</c:v>
                </c:pt>
                <c:pt idx="36">
                  <c:v>114.12760588608685</c:v>
                </c:pt>
                <c:pt idx="37">
                  <c:v>115.54416516899877</c:v>
                </c:pt>
                <c:pt idx="38">
                  <c:v>111.42744196345757</c:v>
                </c:pt>
                <c:pt idx="39">
                  <c:v>108.96906415558965</c:v>
                </c:pt>
                <c:pt idx="40">
                  <c:v>103.21462537807555</c:v>
                </c:pt>
                <c:pt idx="41">
                  <c:v>73.662383378134493</c:v>
                </c:pt>
                <c:pt idx="42">
                  <c:v>82.027467159969206</c:v>
                </c:pt>
                <c:pt idx="43">
                  <c:v>86.382259677434106</c:v>
                </c:pt>
                <c:pt idx="44">
                  <c:v>89.371671809047314</c:v>
                </c:pt>
                <c:pt idx="45">
                  <c:v>92.10416127532234</c:v>
                </c:pt>
                <c:pt idx="46">
                  <c:v>94.225838471332864</c:v>
                </c:pt>
                <c:pt idx="47">
                  <c:v>94.904877966485145</c:v>
                </c:pt>
                <c:pt idx="48">
                  <c:v>94.132375240485572</c:v>
                </c:pt>
                <c:pt idx="49">
                  <c:v>92.524818288847953</c:v>
                </c:pt>
                <c:pt idx="50">
                  <c:v>98.717514508793798</c:v>
                </c:pt>
                <c:pt idx="51">
                  <c:v>97.580264231885536</c:v>
                </c:pt>
                <c:pt idx="52">
                  <c:v>97.592979259619796</c:v>
                </c:pt>
                <c:pt idx="53">
                  <c:v>95.296945827849228</c:v>
                </c:pt>
                <c:pt idx="54">
                  <c:v>92.676347390152898</c:v>
                </c:pt>
                <c:pt idx="55">
                  <c:v>89.073028677412708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7D38-49D6-A5EB-1B6D44C5E841}"/>
            </c:ext>
          </c:extLst>
        </c:ser>
        <c:ser>
          <c:idx val="1"/>
          <c:order val="2"/>
          <c:tx>
            <c:strRef>
              <c:f>'10. Construction empl and inv'!$E$3</c:f>
              <c:strCache>
                <c:ptCount val="1"/>
                <c:pt idx="0">
                  <c:v>investment in non-
residential buildings
 &amp; public works</c:v>
                </c:pt>
              </c:strCache>
            </c:strRef>
          </c:tx>
          <c:spPr>
            <a:ln w="15875"/>
          </c:spPr>
          <c:marker>
            <c:symbol val="triangle"/>
            <c:size val="6"/>
          </c:marker>
          <c:cat>
            <c:multiLvlStrRef>
              <c:f>'10. Construction empl and inv'!$B$4:$C$59</c:f>
              <c:multiLvlStrCache>
                <c:ptCount val="56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  <c:pt idx="31">
                    <c:v> </c:v>
                  </c:pt>
                  <c:pt idx="32">
                    <c:v> </c:v>
                  </c:pt>
                  <c:pt idx="33">
                    <c:v> </c:v>
                  </c:pt>
                  <c:pt idx="34">
                    <c:v> </c:v>
                  </c:pt>
                  <c:pt idx="35">
                    <c:v> </c:v>
                  </c:pt>
                  <c:pt idx="36">
                    <c:v> </c:v>
                  </c:pt>
                  <c:pt idx="37">
                    <c:v> </c:v>
                  </c:pt>
                  <c:pt idx="38">
                    <c:v> </c:v>
                  </c:pt>
                  <c:pt idx="39">
                    <c:v> </c:v>
                  </c:pt>
                  <c:pt idx="40">
                    <c:v> </c:v>
                  </c:pt>
                  <c:pt idx="41">
                    <c:v> </c:v>
                  </c:pt>
                  <c:pt idx="42">
                    <c:v> </c:v>
                  </c:pt>
                  <c:pt idx="43">
                    <c:v> </c:v>
                  </c:pt>
                  <c:pt idx="44">
                    <c:v> </c:v>
                  </c:pt>
                  <c:pt idx="45">
                    <c:v> </c:v>
                  </c:pt>
                  <c:pt idx="46">
                    <c:v> </c:v>
                  </c:pt>
                  <c:pt idx="47">
                    <c:v> </c:v>
                  </c:pt>
                  <c:pt idx="48">
                    <c:v> 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  <c:pt idx="52">
                    <c:v> </c:v>
                  </c:pt>
                  <c:pt idx="53">
                    <c:v> </c:v>
                  </c:pt>
                  <c:pt idx="54">
                    <c:v> </c:v>
                  </c:pt>
                  <c:pt idx="55">
                    <c:v>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'10. Construction empl and inv'!$E$4:$E$59</c:f>
              <c:numCache>
                <c:formatCode>_(* #\ ##0_);_(* \(#\ ##0\);_(* "-"??_);_(@_)</c:formatCode>
                <c:ptCount val="56"/>
                <c:pt idx="0">
                  <c:v>100</c:v>
                </c:pt>
                <c:pt idx="1">
                  <c:v>99.472540678420629</c:v>
                </c:pt>
                <c:pt idx="2">
                  <c:v>98.863895608646004</c:v>
                </c:pt>
                <c:pt idx="3">
                  <c:v>103.97463139143829</c:v>
                </c:pt>
                <c:pt idx="4">
                  <c:v>109.50743735813731</c:v>
                </c:pt>
                <c:pt idx="5">
                  <c:v>99.452271611026703</c:v>
                </c:pt>
                <c:pt idx="6">
                  <c:v>100.95061886637733</c:v>
                </c:pt>
                <c:pt idx="7">
                  <c:v>102.29252489468983</c:v>
                </c:pt>
                <c:pt idx="8">
                  <c:v>105.18705842555518</c:v>
                </c:pt>
                <c:pt idx="9">
                  <c:v>101.96372962674386</c:v>
                </c:pt>
                <c:pt idx="10">
                  <c:v>107.2547499016957</c:v>
                </c:pt>
                <c:pt idx="11">
                  <c:v>112.58899933549185</c:v>
                </c:pt>
                <c:pt idx="12">
                  <c:v>112.62301247718712</c:v>
                </c:pt>
                <c:pt idx="13">
                  <c:v>115.01912491223476</c:v>
                </c:pt>
                <c:pt idx="14">
                  <c:v>114.33465231066438</c:v>
                </c:pt>
                <c:pt idx="15">
                  <c:v>119.07775555968499</c:v>
                </c:pt>
                <c:pt idx="16">
                  <c:v>114.15747233958429</c:v>
                </c:pt>
                <c:pt idx="17">
                  <c:v>110.72671489062009</c:v>
                </c:pt>
                <c:pt idx="18">
                  <c:v>109.83050453967103</c:v>
                </c:pt>
                <c:pt idx="19">
                  <c:v>111.5728718107699</c:v>
                </c:pt>
                <c:pt idx="20">
                  <c:v>111.42108157890493</c:v>
                </c:pt>
                <c:pt idx="21">
                  <c:v>111.57244572577029</c:v>
                </c:pt>
                <c:pt idx="22">
                  <c:v>116.57866873424716</c:v>
                </c:pt>
                <c:pt idx="23">
                  <c:v>118.84618688140493</c:v>
                </c:pt>
                <c:pt idx="24">
                  <c:v>117.52802231797008</c:v>
                </c:pt>
                <c:pt idx="25">
                  <c:v>116.92136698172698</c:v>
                </c:pt>
                <c:pt idx="26">
                  <c:v>109.95986640390525</c:v>
                </c:pt>
                <c:pt idx="27">
                  <c:v>105.82733018875183</c:v>
                </c:pt>
                <c:pt idx="28">
                  <c:v>102.31710778729799</c:v>
                </c:pt>
                <c:pt idx="29">
                  <c:v>98.622225855918529</c:v>
                </c:pt>
                <c:pt idx="30">
                  <c:v>99.909719085613062</c:v>
                </c:pt>
                <c:pt idx="31">
                  <c:v>96.001202517886526</c:v>
                </c:pt>
                <c:pt idx="32">
                  <c:v>95.716238980428741</c:v>
                </c:pt>
                <c:pt idx="33">
                  <c:v>96.625797561553455</c:v>
                </c:pt>
                <c:pt idx="34">
                  <c:v>95.700239912083589</c:v>
                </c:pt>
                <c:pt idx="35">
                  <c:v>92.999088799434531</c:v>
                </c:pt>
                <c:pt idx="36">
                  <c:v>90.835331180479159</c:v>
                </c:pt>
                <c:pt idx="37">
                  <c:v>88.220317268716784</c:v>
                </c:pt>
                <c:pt idx="38">
                  <c:v>85.284700404600528</c:v>
                </c:pt>
                <c:pt idx="39">
                  <c:v>84.1400307817797</c:v>
                </c:pt>
                <c:pt idx="40">
                  <c:v>83.54551721663438</c:v>
                </c:pt>
                <c:pt idx="41">
                  <c:v>66.365590091437355</c:v>
                </c:pt>
                <c:pt idx="42">
                  <c:v>73.176668407690087</c:v>
                </c:pt>
                <c:pt idx="43">
                  <c:v>73.97509855524828</c:v>
                </c:pt>
                <c:pt idx="44">
                  <c:v>72.380905856273486</c:v>
                </c:pt>
                <c:pt idx="45">
                  <c:v>68.895125441218468</c:v>
                </c:pt>
                <c:pt idx="46">
                  <c:v>65.578236238768383</c:v>
                </c:pt>
                <c:pt idx="47">
                  <c:v>63.876258110159235</c:v>
                </c:pt>
                <c:pt idx="48">
                  <c:v>64.246699687364412</c:v>
                </c:pt>
                <c:pt idx="49">
                  <c:v>64.681168888859148</c:v>
                </c:pt>
                <c:pt idx="50">
                  <c:v>66.760626365752813</c:v>
                </c:pt>
                <c:pt idx="51">
                  <c:v>68.020935903475106</c:v>
                </c:pt>
                <c:pt idx="52">
                  <c:v>68.963912801446142</c:v>
                </c:pt>
                <c:pt idx="53">
                  <c:v>68.878575782744804</c:v>
                </c:pt>
                <c:pt idx="54">
                  <c:v>66.538110465319548</c:v>
                </c:pt>
                <c:pt idx="55">
                  <c:v>66.262435260947356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7D38-49D6-A5EB-1B6D44C5E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661696"/>
        <c:axId val="269663232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  <c:max val="140"/>
          <c:min val="6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/>
                  <a:t>Q1 2010 = 100</a:t>
                </a:r>
              </a:p>
            </c:rich>
          </c:tx>
          <c:overlay val="0"/>
        </c:title>
        <c:numFmt formatCode="_(* #\ ##0_);_(* \(#\ 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12129804391847"/>
          <c:y val="0.17476250114673558"/>
          <c:w val="0.24168463196797044"/>
          <c:h val="0.72280833151449031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'11. Empl by mfg industry'!$B$5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4F81BD">
                <a:lumMod val="50000"/>
              </a:srgbClr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F81BD">
                  <a:lumMod val="50000"/>
                </a:srgb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B9-47A6-B76A-7DA0A7B0BE7D}"/>
              </c:ext>
            </c:extLst>
          </c:dPt>
          <c:cat>
            <c:strRef>
              <c:f>'11. Empl by mfg industry'!$A$6:$A$15</c:f>
              <c:strCache>
                <c:ptCount val="10"/>
                <c:pt idx="0">
                  <c:v>Food, beverages
and tobacco</c:v>
                </c:pt>
                <c:pt idx="1">
                  <c:v>Metals and 
metal products</c:v>
                </c:pt>
                <c:pt idx="2">
                  <c:v>Clothing, textiles 
and footwear</c:v>
                </c:pt>
                <c:pt idx="3">
                  <c:v>Chemicals 
and plastics</c:v>
                </c:pt>
                <c:pt idx="4">
                  <c:v>Transport 
equipment</c:v>
                </c:pt>
                <c:pt idx="5">
                  <c:v>Machinery and 
equipment</c:v>
                </c:pt>
                <c:pt idx="6">
                  <c:v>Glass and non-
metallic minerals</c:v>
                </c:pt>
                <c:pt idx="7">
                  <c:v>Wood and paper</c:v>
                </c:pt>
                <c:pt idx="8">
                  <c:v>Publishing 
and printing</c:v>
                </c:pt>
                <c:pt idx="9">
                  <c:v>Furniture, 
and other</c:v>
                </c:pt>
              </c:strCache>
            </c:strRef>
          </c:cat>
          <c:val>
            <c:numRef>
              <c:f>'11. Empl by mfg industry'!$B$6:$B$15</c:f>
              <c:numCache>
                <c:formatCode>_-* #\ ##0_-;\-* #\ ##0_-;_-* "-"??_-;_-@_-</c:formatCode>
                <c:ptCount val="10"/>
                <c:pt idx="0">
                  <c:v>366.05200000000002</c:v>
                </c:pt>
                <c:pt idx="1">
                  <c:v>244.578</c:v>
                </c:pt>
                <c:pt idx="2">
                  <c:v>241.37700000000001</c:v>
                </c:pt>
                <c:pt idx="3">
                  <c:v>224.86099999999999</c:v>
                </c:pt>
                <c:pt idx="4">
                  <c:v>103.16</c:v>
                </c:pt>
                <c:pt idx="5">
                  <c:v>139.83199999999999</c:v>
                </c:pt>
                <c:pt idx="6">
                  <c:v>127.631</c:v>
                </c:pt>
                <c:pt idx="7">
                  <c:v>117.991</c:v>
                </c:pt>
                <c:pt idx="8">
                  <c:v>53.244</c:v>
                </c:pt>
                <c:pt idx="9">
                  <c:v>76.700999999999993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3F-4A80-A031-CF5139DB7B94}"/>
            </c:ext>
          </c:extLst>
        </c:ser>
        <c:ser>
          <c:idx val="5"/>
          <c:order val="1"/>
          <c:tx>
            <c:strRef>
              <c:f>'11. Empl by mfg industry'!$C$5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cat>
            <c:strRef>
              <c:f>'11. Empl by mfg industry'!$A$6:$A$15</c:f>
              <c:strCache>
                <c:ptCount val="10"/>
                <c:pt idx="0">
                  <c:v>Food, beverages
and tobacco</c:v>
                </c:pt>
                <c:pt idx="1">
                  <c:v>Metals and 
metal products</c:v>
                </c:pt>
                <c:pt idx="2">
                  <c:v>Clothing, textiles 
and footwear</c:v>
                </c:pt>
                <c:pt idx="3">
                  <c:v>Chemicals 
and plastics</c:v>
                </c:pt>
                <c:pt idx="4">
                  <c:v>Transport 
equipment</c:v>
                </c:pt>
                <c:pt idx="5">
                  <c:v>Machinery and 
equipment</c:v>
                </c:pt>
                <c:pt idx="6">
                  <c:v>Glass and non-
metallic minerals</c:v>
                </c:pt>
                <c:pt idx="7">
                  <c:v>Wood and paper</c:v>
                </c:pt>
                <c:pt idx="8">
                  <c:v>Publishing 
and printing</c:v>
                </c:pt>
                <c:pt idx="9">
                  <c:v>Furniture, 
and other</c:v>
                </c:pt>
              </c:strCache>
            </c:strRef>
          </c:cat>
          <c:val>
            <c:numRef>
              <c:f>'11. Empl by mfg industry'!$C$6:$C$15</c:f>
              <c:numCache>
                <c:formatCode>_ * #\ ##0_ ;_ * \-#\ ##0_ ;_ * "-"??_ ;_ @_ </c:formatCode>
                <c:ptCount val="10"/>
                <c:pt idx="0">
                  <c:v>358.81742276894983</c:v>
                </c:pt>
                <c:pt idx="1">
                  <c:v>205.55878200124994</c:v>
                </c:pt>
                <c:pt idx="2">
                  <c:v>219.64426167574715</c:v>
                </c:pt>
                <c:pt idx="3">
                  <c:v>235.366463012135</c:v>
                </c:pt>
                <c:pt idx="4">
                  <c:v>82.208356691140011</c:v>
                </c:pt>
                <c:pt idx="5">
                  <c:v>122.56274671994002</c:v>
                </c:pt>
                <c:pt idx="6">
                  <c:v>75.353441659809974</c:v>
                </c:pt>
                <c:pt idx="7">
                  <c:v>80.558616647539992</c:v>
                </c:pt>
                <c:pt idx="8">
                  <c:v>48.17813297882001</c:v>
                </c:pt>
                <c:pt idx="9">
                  <c:v>85.724552013100009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3F-4A80-A031-CF5139DB7B94}"/>
            </c:ext>
          </c:extLst>
        </c:ser>
        <c:ser>
          <c:idx val="0"/>
          <c:order val="2"/>
          <c:tx>
            <c:strRef>
              <c:f>'11. Empl by mfg industry'!$D$5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'11. Empl by mfg industry'!$A$6:$A$15</c:f>
              <c:strCache>
                <c:ptCount val="10"/>
                <c:pt idx="0">
                  <c:v>Food, beverages
and tobacco</c:v>
                </c:pt>
                <c:pt idx="1">
                  <c:v>Metals and 
metal products</c:v>
                </c:pt>
                <c:pt idx="2">
                  <c:v>Clothing, textiles 
and footwear</c:v>
                </c:pt>
                <c:pt idx="3">
                  <c:v>Chemicals 
and plastics</c:v>
                </c:pt>
                <c:pt idx="4">
                  <c:v>Transport 
equipment</c:v>
                </c:pt>
                <c:pt idx="5">
                  <c:v>Machinery and 
equipment</c:v>
                </c:pt>
                <c:pt idx="6">
                  <c:v>Glass and non-
metallic minerals</c:v>
                </c:pt>
                <c:pt idx="7">
                  <c:v>Wood and paper</c:v>
                </c:pt>
                <c:pt idx="8">
                  <c:v>Publishing 
and printing</c:v>
                </c:pt>
                <c:pt idx="9">
                  <c:v>Furniture, 
and other</c:v>
                </c:pt>
              </c:strCache>
            </c:strRef>
          </c:cat>
          <c:val>
            <c:numRef>
              <c:f>'11. Empl by mfg industry'!$D$6:$D$15</c:f>
              <c:numCache>
                <c:formatCode>0</c:formatCode>
                <c:ptCount val="10"/>
                <c:pt idx="0">
                  <c:v>359.74764217524319</c:v>
                </c:pt>
                <c:pt idx="1">
                  <c:v>242.86608753501994</c:v>
                </c:pt>
                <c:pt idx="2">
                  <c:v>237.90498142431792</c:v>
                </c:pt>
                <c:pt idx="3">
                  <c:v>234.36488076725601</c:v>
                </c:pt>
                <c:pt idx="4">
                  <c:v>111.5662438503</c:v>
                </c:pt>
                <c:pt idx="5">
                  <c:v>127.64497440403001</c:v>
                </c:pt>
                <c:pt idx="6">
                  <c:v>90.20491789771998</c:v>
                </c:pt>
                <c:pt idx="7">
                  <c:v>95.200165627570044</c:v>
                </c:pt>
                <c:pt idx="8">
                  <c:v>62.12637940818999</c:v>
                </c:pt>
                <c:pt idx="9">
                  <c:v>43.878139921550002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3F-4A80-A031-CF5139DB7B94}"/>
            </c:ext>
          </c:extLst>
        </c:ser>
        <c:ser>
          <c:idx val="3"/>
          <c:order val="3"/>
          <c:tx>
            <c:strRef>
              <c:f>'11. Empl by mfg industry'!$E$5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'11. Empl by mfg industry'!$A$6:$A$15</c:f>
              <c:strCache>
                <c:ptCount val="10"/>
                <c:pt idx="0">
                  <c:v>Food, beverages
and tobacco</c:v>
                </c:pt>
                <c:pt idx="1">
                  <c:v>Metals and 
metal products</c:v>
                </c:pt>
                <c:pt idx="2">
                  <c:v>Clothing, textiles 
and footwear</c:v>
                </c:pt>
                <c:pt idx="3">
                  <c:v>Chemicals 
and plastics</c:v>
                </c:pt>
                <c:pt idx="4">
                  <c:v>Transport 
equipment</c:v>
                </c:pt>
                <c:pt idx="5">
                  <c:v>Machinery and 
equipment</c:v>
                </c:pt>
                <c:pt idx="6">
                  <c:v>Glass and non-
metallic minerals</c:v>
                </c:pt>
                <c:pt idx="7">
                  <c:v>Wood and paper</c:v>
                </c:pt>
                <c:pt idx="8">
                  <c:v>Publishing 
and printing</c:v>
                </c:pt>
                <c:pt idx="9">
                  <c:v>Furniture, 
and other</c:v>
                </c:pt>
              </c:strCache>
            </c:strRef>
          </c:cat>
          <c:val>
            <c:numRef>
              <c:f>'11. Empl by mfg industry'!$E$6:$E$15</c:f>
              <c:numCache>
                <c:formatCode>0</c:formatCode>
                <c:ptCount val="10"/>
                <c:pt idx="0">
                  <c:v>320.66038820306903</c:v>
                </c:pt>
                <c:pt idx="1">
                  <c:v>289.77949479765186</c:v>
                </c:pt>
                <c:pt idx="2">
                  <c:v>247.2498382481001</c:v>
                </c:pt>
                <c:pt idx="3">
                  <c:v>192.78382499600002</c:v>
                </c:pt>
                <c:pt idx="4">
                  <c:v>78.872469894300025</c:v>
                </c:pt>
                <c:pt idx="5">
                  <c:v>99.880067191460029</c:v>
                </c:pt>
                <c:pt idx="6">
                  <c:v>83.936681490399977</c:v>
                </c:pt>
                <c:pt idx="7">
                  <c:v>91.345950361480035</c:v>
                </c:pt>
                <c:pt idx="8">
                  <c:v>44.353348902070003</c:v>
                </c:pt>
                <c:pt idx="9">
                  <c:v>33.068227532200005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3F-4A80-A031-CF5139DB7B94}"/>
            </c:ext>
          </c:extLst>
        </c:ser>
        <c:ser>
          <c:idx val="4"/>
          <c:order val="4"/>
          <c:tx>
            <c:strRef>
              <c:f>'11. Empl by mfg industry'!$F$5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'11. Empl by mfg industry'!$A$6:$A$15</c:f>
              <c:strCache>
                <c:ptCount val="10"/>
                <c:pt idx="0">
                  <c:v>Food, beverages
and tobacco</c:v>
                </c:pt>
                <c:pt idx="1">
                  <c:v>Metals and 
metal products</c:v>
                </c:pt>
                <c:pt idx="2">
                  <c:v>Clothing, textiles 
and footwear</c:v>
                </c:pt>
                <c:pt idx="3">
                  <c:v>Chemicals 
and plastics</c:v>
                </c:pt>
                <c:pt idx="4">
                  <c:v>Transport 
equipment</c:v>
                </c:pt>
                <c:pt idx="5">
                  <c:v>Machinery and 
equipment</c:v>
                </c:pt>
                <c:pt idx="6">
                  <c:v>Glass and non-
metallic minerals</c:v>
                </c:pt>
                <c:pt idx="7">
                  <c:v>Wood and paper</c:v>
                </c:pt>
                <c:pt idx="8">
                  <c:v>Publishing 
and printing</c:v>
                </c:pt>
                <c:pt idx="9">
                  <c:v>Furniture, 
and other</c:v>
                </c:pt>
              </c:strCache>
            </c:strRef>
          </c:cat>
          <c:val>
            <c:numRef>
              <c:f>'11. Empl by mfg industry'!$F$6:$F$15</c:f>
              <c:numCache>
                <c:formatCode>0</c:formatCode>
                <c:ptCount val="10"/>
                <c:pt idx="0">
                  <c:v>331.69098113397479</c:v>
                </c:pt>
                <c:pt idx="1">
                  <c:v>267.49995250445011</c:v>
                </c:pt>
                <c:pt idx="2">
                  <c:v>251.3543683321702</c:v>
                </c:pt>
                <c:pt idx="3">
                  <c:v>191.85670193166001</c:v>
                </c:pt>
                <c:pt idx="4">
                  <c:v>108.76805215714997</c:v>
                </c:pt>
                <c:pt idx="5">
                  <c:v>104.14043347117001</c:v>
                </c:pt>
                <c:pt idx="6">
                  <c:v>70.842720637520003</c:v>
                </c:pt>
                <c:pt idx="7">
                  <c:v>67.298357910099995</c:v>
                </c:pt>
                <c:pt idx="8">
                  <c:v>51.454544358280003</c:v>
                </c:pt>
                <c:pt idx="9">
                  <c:v>33.781298830250002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3F-4A80-A031-CF5139DB7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overlap val="31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85000"/>
                <a:lumOff val="15000"/>
              </a:sys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 w="3175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'12. Mining employment'!$B$3</c:f>
              <c:strCache>
                <c:ptCount val="1"/>
                <c:pt idx="0">
                  <c:v> Employed 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0">
              <a:solidFill>
                <a:sysClr val="window" lastClr="FFFF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'12. Mining employment'!$A$4:$A$58</c:f>
              <c:numCache>
                <c:formatCode>General</c:formatCode>
                <c:ptCount val="55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  <c:pt idx="48">
                  <c:v>2022</c:v>
                </c:pt>
                <c:pt idx="52">
                  <c:v>2023</c:v>
                </c:pt>
              </c:numCache>
            </c:numRef>
          </c:cat>
          <c:val>
            <c:numRef>
              <c:f>'12. Mining employment'!$B$4:$B$58</c:f>
              <c:numCache>
                <c:formatCode>_ * #\ ##0_ ;_ * \-#\ ##0_ ;_ * "-"??_ ;_ @_ </c:formatCode>
                <c:ptCount val="55"/>
                <c:pt idx="0">
                  <c:v>491000</c:v>
                </c:pt>
                <c:pt idx="1">
                  <c:v>497000</c:v>
                </c:pt>
                <c:pt idx="2">
                  <c:v>505000</c:v>
                </c:pt>
                <c:pt idx="3">
                  <c:v>504000</c:v>
                </c:pt>
                <c:pt idx="4">
                  <c:v>511000</c:v>
                </c:pt>
                <c:pt idx="5">
                  <c:v>517000</c:v>
                </c:pt>
                <c:pt idx="6">
                  <c:v>519000</c:v>
                </c:pt>
                <c:pt idx="7">
                  <c:v>518000</c:v>
                </c:pt>
                <c:pt idx="8">
                  <c:v>523000</c:v>
                </c:pt>
                <c:pt idx="9">
                  <c:v>534000</c:v>
                </c:pt>
                <c:pt idx="10">
                  <c:v>518000</c:v>
                </c:pt>
                <c:pt idx="11">
                  <c:v>515000</c:v>
                </c:pt>
                <c:pt idx="12">
                  <c:v>515000</c:v>
                </c:pt>
                <c:pt idx="13">
                  <c:v>511000</c:v>
                </c:pt>
                <c:pt idx="14">
                  <c:v>507000</c:v>
                </c:pt>
                <c:pt idx="15">
                  <c:v>499000</c:v>
                </c:pt>
                <c:pt idx="16">
                  <c:v>491000</c:v>
                </c:pt>
                <c:pt idx="17">
                  <c:v>491000</c:v>
                </c:pt>
                <c:pt idx="18">
                  <c:v>498000</c:v>
                </c:pt>
                <c:pt idx="19">
                  <c:v>491000</c:v>
                </c:pt>
                <c:pt idx="20">
                  <c:v>490000</c:v>
                </c:pt>
                <c:pt idx="21">
                  <c:v>489000</c:v>
                </c:pt>
                <c:pt idx="22">
                  <c:v>476000</c:v>
                </c:pt>
                <c:pt idx="23">
                  <c:v>459000</c:v>
                </c:pt>
                <c:pt idx="24">
                  <c:v>458000</c:v>
                </c:pt>
                <c:pt idx="25">
                  <c:v>458000</c:v>
                </c:pt>
                <c:pt idx="26">
                  <c:v>458000</c:v>
                </c:pt>
                <c:pt idx="27">
                  <c:v>456000</c:v>
                </c:pt>
                <c:pt idx="28">
                  <c:v>464000</c:v>
                </c:pt>
                <c:pt idx="29">
                  <c:v>471000</c:v>
                </c:pt>
                <c:pt idx="30">
                  <c:v>460000</c:v>
                </c:pt>
                <c:pt idx="31">
                  <c:v>457000</c:v>
                </c:pt>
                <c:pt idx="32">
                  <c:v>454000</c:v>
                </c:pt>
                <c:pt idx="33">
                  <c:v>459000</c:v>
                </c:pt>
                <c:pt idx="34">
                  <c:v>456000</c:v>
                </c:pt>
                <c:pt idx="35">
                  <c:v>453000</c:v>
                </c:pt>
                <c:pt idx="36">
                  <c:v>455000</c:v>
                </c:pt>
                <c:pt idx="37">
                  <c:v>462000</c:v>
                </c:pt>
                <c:pt idx="38">
                  <c:v>463000</c:v>
                </c:pt>
                <c:pt idx="39">
                  <c:v>452000</c:v>
                </c:pt>
                <c:pt idx="40">
                  <c:v>456000</c:v>
                </c:pt>
                <c:pt idx="41">
                  <c:v>452000</c:v>
                </c:pt>
                <c:pt idx="42">
                  <c:v>453000</c:v>
                </c:pt>
                <c:pt idx="43">
                  <c:v>452000</c:v>
                </c:pt>
                <c:pt idx="44">
                  <c:v>459000</c:v>
                </c:pt>
                <c:pt idx="45" formatCode="#,##0">
                  <c:v>457000</c:v>
                </c:pt>
                <c:pt idx="46" formatCode="#,##0">
                  <c:v>465000</c:v>
                </c:pt>
                <c:pt idx="47" formatCode="#,##0">
                  <c:v>458000</c:v>
                </c:pt>
                <c:pt idx="48">
                  <c:v>458000</c:v>
                </c:pt>
                <c:pt idx="49">
                  <c:v>478000</c:v>
                </c:pt>
                <c:pt idx="50">
                  <c:v>469000</c:v>
                </c:pt>
                <c:pt idx="51">
                  <c:v>472000</c:v>
                </c:pt>
                <c:pt idx="52">
                  <c:v>476000</c:v>
                </c:pt>
                <c:pt idx="53">
                  <c:v>479000</c:v>
                </c:pt>
                <c:pt idx="54">
                  <c:v>481000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F-4E31-92FD-661829CAA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75"/>
        <c:axId val="166979456"/>
        <c:axId val="166980992"/>
      </c:barChart>
      <c:catAx>
        <c:axId val="16697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166980992"/>
        <c:crosses val="autoZero"/>
        <c:auto val="1"/>
        <c:lblAlgn val="ctr"/>
        <c:lblOffset val="100"/>
        <c:noMultiLvlLbl val="0"/>
      </c:catAx>
      <c:valAx>
        <c:axId val="166980992"/>
        <c:scaling>
          <c:orientation val="minMax"/>
          <c:max val="550000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6979456"/>
        <c:crosses val="autoZero"/>
        <c:crossBetween val="between"/>
        <c:majorUnit val="500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'13. Exports, imports, BOT'!$S$3</c:f>
              <c:strCache>
                <c:ptCount val="1"/>
                <c:pt idx="0">
                  <c:v>Balance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'13. Exports, imports, BOT'!$O$4:$P$59</c:f>
              <c:multiLvlStrCache>
                <c:ptCount val="56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  <c:pt idx="23">
                    <c:v> Q4 </c:v>
                  </c:pt>
                  <c:pt idx="24">
                    <c:v> Q1 </c:v>
                  </c:pt>
                  <c:pt idx="25">
                    <c:v> Q2 </c:v>
                  </c:pt>
                  <c:pt idx="26">
                    <c:v> Q3 </c:v>
                  </c:pt>
                  <c:pt idx="27">
                    <c:v> Q4 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'13. Exports, imports, BOT'!$S$4:$S$59</c:f>
              <c:numCache>
                <c:formatCode>_ * #\ ##0.0_ ;_ * \-#\ ##0.0_ ;_ * "-"??_ ;_ @_ </c:formatCode>
                <c:ptCount val="56"/>
                <c:pt idx="0">
                  <c:v>-1.1435324324324334</c:v>
                </c:pt>
                <c:pt idx="1">
                  <c:v>0.45226315789473404</c:v>
                </c:pt>
                <c:pt idx="2">
                  <c:v>0.13687323943661767</c:v>
                </c:pt>
                <c:pt idx="3">
                  <c:v>2.2822352941176511</c:v>
                </c:pt>
                <c:pt idx="4">
                  <c:v>-0.62404347826086948</c:v>
                </c:pt>
                <c:pt idx="5">
                  <c:v>0.20491176470588002</c:v>
                </c:pt>
                <c:pt idx="6">
                  <c:v>-0.68344000000000094</c:v>
                </c:pt>
                <c:pt idx="7">
                  <c:v>-1.5722073170731647</c:v>
                </c:pt>
                <c:pt idx="8">
                  <c:v>-3.4862105263157908</c:v>
                </c:pt>
                <c:pt idx="9">
                  <c:v>-2.9200476190476223</c:v>
                </c:pt>
                <c:pt idx="10">
                  <c:v>-3.9364096385542169</c:v>
                </c:pt>
                <c:pt idx="11">
                  <c:v>-3.7599302325581405</c:v>
                </c:pt>
                <c:pt idx="12">
                  <c:v>-4.6260434782608648</c:v>
                </c:pt>
                <c:pt idx="13">
                  <c:v>-3.5126499999999972</c:v>
                </c:pt>
                <c:pt idx="14">
                  <c:v>-4.4383500000000069</c:v>
                </c:pt>
                <c:pt idx="15">
                  <c:v>-0.82115384615384812</c:v>
                </c:pt>
                <c:pt idx="16">
                  <c:v>-2.632327102803746</c:v>
                </c:pt>
                <c:pt idx="17">
                  <c:v>-1.8975981308411178</c:v>
                </c:pt>
                <c:pt idx="18">
                  <c:v>-3.1640727272727212</c:v>
                </c:pt>
                <c:pt idx="19">
                  <c:v>-1.7596434782608661</c:v>
                </c:pt>
                <c:pt idx="20">
                  <c:v>-2.7233388429752132</c:v>
                </c:pt>
                <c:pt idx="21">
                  <c:v>0.73008943089430645</c:v>
                </c:pt>
                <c:pt idx="22">
                  <c:v>-0.89229411764705802</c:v>
                </c:pt>
                <c:pt idx="23">
                  <c:v>-0.8407814569536427</c:v>
                </c:pt>
                <c:pt idx="24">
                  <c:v>-1.0594285714285689</c:v>
                </c:pt>
                <c:pt idx="25">
                  <c:v>2.037635761589403</c:v>
                </c:pt>
                <c:pt idx="26">
                  <c:v>0.24371428571427955</c:v>
                </c:pt>
                <c:pt idx="27">
                  <c:v>0.46326618705035472</c:v>
                </c:pt>
                <c:pt idx="28">
                  <c:v>0.37845558561691206</c:v>
                </c:pt>
                <c:pt idx="29">
                  <c:v>1.8944659199676863</c:v>
                </c:pt>
                <c:pt idx="30">
                  <c:v>1.5027985003784465</c:v>
                </c:pt>
                <c:pt idx="31">
                  <c:v>2.4276306626168918</c:v>
                </c:pt>
                <c:pt idx="32">
                  <c:v>-1.526823881745706</c:v>
                </c:pt>
                <c:pt idx="33">
                  <c:v>1.3468091844813941</c:v>
                </c:pt>
                <c:pt idx="34">
                  <c:v>3.7106936088093789E-2</c:v>
                </c:pt>
                <c:pt idx="35">
                  <c:v>1.1338008415147272</c:v>
                </c:pt>
                <c:pt idx="36">
                  <c:v>-0.29942897930050094</c:v>
                </c:pt>
                <c:pt idx="37">
                  <c:v>0.25801668211306605</c:v>
                </c:pt>
                <c:pt idx="38">
                  <c:v>0.40742506811988832</c:v>
                </c:pt>
                <c:pt idx="39">
                  <c:v>1.5789402173913025</c:v>
                </c:pt>
                <c:pt idx="40">
                  <c:v>2.2769882659713154</c:v>
                </c:pt>
                <c:pt idx="41">
                  <c:v>1.6421727019498604</c:v>
                </c:pt>
                <c:pt idx="42">
                  <c:v>6.4602010644589001</c:v>
                </c:pt>
                <c:pt idx="43">
                  <c:v>6.5945083014048578</c:v>
                </c:pt>
                <c:pt idx="44">
                  <c:v>6.4316844919786043</c:v>
                </c:pt>
                <c:pt idx="45">
                  <c:v>11.323267326732669</c:v>
                </c:pt>
                <c:pt idx="46">
                  <c:v>6.937917743059824</c:v>
                </c:pt>
                <c:pt idx="47">
                  <c:v>6.0779205238805964</c:v>
                </c:pt>
                <c:pt idx="48">
                  <c:v>4.0326591731717372</c:v>
                </c:pt>
                <c:pt idx="49">
                  <c:v>4.5701380397415257</c:v>
                </c:pt>
                <c:pt idx="50">
                  <c:v>2.97783403068361</c:v>
                </c:pt>
                <c:pt idx="51">
                  <c:v>0.42086929115144756</c:v>
                </c:pt>
                <c:pt idx="52">
                  <c:v>-0.2878103445399951</c:v>
                </c:pt>
                <c:pt idx="53">
                  <c:v>0.47107607977168087</c:v>
                </c:pt>
                <c:pt idx="54">
                  <c:v>2.2079172340019433</c:v>
                </c:pt>
                <c:pt idx="55">
                  <c:v>1.1594221474665289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0-48CC-B36D-0A16EADEF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310174080"/>
        <c:axId val="310176000"/>
      </c:barChart>
      <c:lineChart>
        <c:grouping val="standard"/>
        <c:varyColors val="0"/>
        <c:ser>
          <c:idx val="0"/>
          <c:order val="0"/>
          <c:tx>
            <c:strRef>
              <c:f>'13. Exports, imports, BOT'!$Q$3</c:f>
              <c:strCache>
                <c:ptCount val="1"/>
                <c:pt idx="0">
                  <c:v>Exports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'13. Exports, imports, BOT'!$O$4:$P$59</c:f>
              <c:multiLvlStrCache>
                <c:ptCount val="56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  <c:pt idx="23">
                    <c:v> Q4 </c:v>
                  </c:pt>
                  <c:pt idx="24">
                    <c:v> Q1 </c:v>
                  </c:pt>
                  <c:pt idx="25">
                    <c:v> Q2 </c:v>
                  </c:pt>
                  <c:pt idx="26">
                    <c:v> Q3 </c:v>
                  </c:pt>
                  <c:pt idx="27">
                    <c:v> Q4 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'13. Exports, imports, BOT'!$Q$4:$Q$59</c:f>
              <c:numCache>
                <c:formatCode>_ * #\ ##0_ ;_ * \-#\ ##0_ ;_ * "-"??_ ;_ @_ </c:formatCode>
                <c:ptCount val="56"/>
                <c:pt idx="0">
                  <c:v>17.368493243243243</c:v>
                </c:pt>
                <c:pt idx="1">
                  <c:v>19.329657894736844</c:v>
                </c:pt>
                <c:pt idx="2">
                  <c:v>22.210422535211269</c:v>
                </c:pt>
                <c:pt idx="3">
                  <c:v>24.104808823529414</c:v>
                </c:pt>
                <c:pt idx="4">
                  <c:v>22.787347826086958</c:v>
                </c:pt>
                <c:pt idx="5">
                  <c:v>24.784764705882353</c:v>
                </c:pt>
                <c:pt idx="6">
                  <c:v>24.702706666666664</c:v>
                </c:pt>
                <c:pt idx="7">
                  <c:v>23.49143902439025</c:v>
                </c:pt>
                <c:pt idx="8">
                  <c:v>22.575210526315793</c:v>
                </c:pt>
                <c:pt idx="9">
                  <c:v>21.028845238095233</c:v>
                </c:pt>
                <c:pt idx="10">
                  <c:v>21.882674698795181</c:v>
                </c:pt>
                <c:pt idx="11">
                  <c:v>21.705302325581396</c:v>
                </c:pt>
                <c:pt idx="12">
                  <c:v>19.449445652173917</c:v>
                </c:pt>
                <c:pt idx="13">
                  <c:v>20.061730000000001</c:v>
                </c:pt>
                <c:pt idx="14">
                  <c:v>22.313239999999997</c:v>
                </c:pt>
                <c:pt idx="15">
                  <c:v>23.686711538461534</c:v>
                </c:pt>
                <c:pt idx="16">
                  <c:v>22.433644859813082</c:v>
                </c:pt>
                <c:pt idx="17">
                  <c:v>21.987308411214958</c:v>
                </c:pt>
                <c:pt idx="18">
                  <c:v>22.241336363636368</c:v>
                </c:pt>
                <c:pt idx="19">
                  <c:v>22.62778260869565</c:v>
                </c:pt>
                <c:pt idx="20">
                  <c:v>19.380842975206612</c:v>
                </c:pt>
                <c:pt idx="21">
                  <c:v>21.44473983739837</c:v>
                </c:pt>
                <c:pt idx="22">
                  <c:v>20.058169117647058</c:v>
                </c:pt>
                <c:pt idx="23">
                  <c:v>17.757463576158941</c:v>
                </c:pt>
                <c:pt idx="24">
                  <c:v>16.753220779220779</c:v>
                </c:pt>
                <c:pt idx="25">
                  <c:v>19.972973509933777</c:v>
                </c:pt>
                <c:pt idx="26">
                  <c:v>20.348414285714284</c:v>
                </c:pt>
                <c:pt idx="27">
                  <c:v>20.173302158273376</c:v>
                </c:pt>
                <c:pt idx="28">
                  <c:v>20.308081800456463</c:v>
                </c:pt>
                <c:pt idx="29">
                  <c:v>22.563238687444304</c:v>
                </c:pt>
                <c:pt idx="30">
                  <c:v>22.683079641447677</c:v>
                </c:pt>
                <c:pt idx="31">
                  <c:v>23.801163617526107</c:v>
                </c:pt>
                <c:pt idx="32">
                  <c:v>22.516149541153936</c:v>
                </c:pt>
                <c:pt idx="33">
                  <c:v>23.870316706254947</c:v>
                </c:pt>
                <c:pt idx="34">
                  <c:v>23.931845271881031</c:v>
                </c:pt>
                <c:pt idx="35">
                  <c:v>24.05694249649369</c:v>
                </c:pt>
                <c:pt idx="36">
                  <c:v>20.851034975017843</c:v>
                </c:pt>
                <c:pt idx="37">
                  <c:v>22.564017608897128</c:v>
                </c:pt>
                <c:pt idx="38">
                  <c:v>23.347820163487736</c:v>
                </c:pt>
                <c:pt idx="39">
                  <c:v>23.266711956521739</c:v>
                </c:pt>
                <c:pt idx="40">
                  <c:v>21.390743155149934</c:v>
                </c:pt>
                <c:pt idx="41">
                  <c:v>15.20757660167131</c:v>
                </c:pt>
                <c:pt idx="42">
                  <c:v>22.929745712596098</c:v>
                </c:pt>
                <c:pt idx="43">
                  <c:v>26.312388250319287</c:v>
                </c:pt>
                <c:pt idx="44">
                  <c:v>27.3206550802139</c:v>
                </c:pt>
                <c:pt idx="45">
                  <c:v>34.492008486562938</c:v>
                </c:pt>
                <c:pt idx="46">
                  <c:v>31.470113858476509</c:v>
                </c:pt>
                <c:pt idx="47">
                  <c:v>30.819081199545749</c:v>
                </c:pt>
                <c:pt idx="48">
                  <c:v>30.095291133753946</c:v>
                </c:pt>
                <c:pt idx="49">
                  <c:v>33.343928437219027</c:v>
                </c:pt>
                <c:pt idx="50">
                  <c:v>31.880990773705662</c:v>
                </c:pt>
                <c:pt idx="51">
                  <c:v>28.065886995689169</c:v>
                </c:pt>
                <c:pt idx="52">
                  <c:v>27.208516552377624</c:v>
                </c:pt>
                <c:pt idx="53">
                  <c:v>27.517324037137087</c:v>
                </c:pt>
                <c:pt idx="54">
                  <c:v>28.35288838297614</c:v>
                </c:pt>
                <c:pt idx="55">
                  <c:v>27.695345991153978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580-48CC-B36D-0A16EADEF712}"/>
            </c:ext>
          </c:extLst>
        </c:ser>
        <c:ser>
          <c:idx val="1"/>
          <c:order val="1"/>
          <c:tx>
            <c:strRef>
              <c:f>'13. Exports, imports, BOT'!$R$3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'13. Exports, imports, BOT'!$O$4:$P$59</c:f>
              <c:multiLvlStrCache>
                <c:ptCount val="56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  <c:pt idx="23">
                    <c:v> Q4 </c:v>
                  </c:pt>
                  <c:pt idx="24">
                    <c:v> Q1 </c:v>
                  </c:pt>
                  <c:pt idx="25">
                    <c:v> Q2 </c:v>
                  </c:pt>
                  <c:pt idx="26">
                    <c:v> Q3 </c:v>
                  </c:pt>
                  <c:pt idx="27">
                    <c:v> Q4 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'13. Exports, imports, BOT'!$R$4:$R$59</c:f>
              <c:numCache>
                <c:formatCode>_ * #\ ##0_ ;_ * \-#\ ##0_ ;_ * "-"??_ ;_ @_ </c:formatCode>
                <c:ptCount val="56"/>
                <c:pt idx="0">
                  <c:v>18.512025675675677</c:v>
                </c:pt>
                <c:pt idx="1">
                  <c:v>18.87739473684211</c:v>
                </c:pt>
                <c:pt idx="2">
                  <c:v>22.073549295774651</c:v>
                </c:pt>
                <c:pt idx="3">
                  <c:v>21.822573529411763</c:v>
                </c:pt>
                <c:pt idx="4">
                  <c:v>23.411391304347827</c:v>
                </c:pt>
                <c:pt idx="5">
                  <c:v>24.579852941176473</c:v>
                </c:pt>
                <c:pt idx="6">
                  <c:v>25.386146666666665</c:v>
                </c:pt>
                <c:pt idx="7">
                  <c:v>25.063646341463414</c:v>
                </c:pt>
                <c:pt idx="8">
                  <c:v>26.061421052631584</c:v>
                </c:pt>
                <c:pt idx="9">
                  <c:v>23.948892857142855</c:v>
                </c:pt>
                <c:pt idx="10">
                  <c:v>25.819084337349398</c:v>
                </c:pt>
                <c:pt idx="11">
                  <c:v>25.465232558139537</c:v>
                </c:pt>
                <c:pt idx="12">
                  <c:v>24.075489130434782</c:v>
                </c:pt>
                <c:pt idx="13">
                  <c:v>23.574379999999998</c:v>
                </c:pt>
                <c:pt idx="14">
                  <c:v>26.751590000000004</c:v>
                </c:pt>
                <c:pt idx="15">
                  <c:v>24.507865384615382</c:v>
                </c:pt>
                <c:pt idx="16">
                  <c:v>25.065971962616828</c:v>
                </c:pt>
                <c:pt idx="17">
                  <c:v>23.884906542056076</c:v>
                </c:pt>
                <c:pt idx="18">
                  <c:v>25.405409090909089</c:v>
                </c:pt>
                <c:pt idx="19">
                  <c:v>24.387426086956516</c:v>
                </c:pt>
                <c:pt idx="20">
                  <c:v>22.104181818181825</c:v>
                </c:pt>
                <c:pt idx="21">
                  <c:v>20.714650406504063</c:v>
                </c:pt>
                <c:pt idx="22">
                  <c:v>20.950463235294116</c:v>
                </c:pt>
                <c:pt idx="23">
                  <c:v>18.598245033112583</c:v>
                </c:pt>
                <c:pt idx="24">
                  <c:v>17.812649350649348</c:v>
                </c:pt>
                <c:pt idx="25">
                  <c:v>17.935337748344374</c:v>
                </c:pt>
                <c:pt idx="26">
                  <c:v>20.104700000000005</c:v>
                </c:pt>
                <c:pt idx="27">
                  <c:v>19.710035971223022</c:v>
                </c:pt>
                <c:pt idx="28">
                  <c:v>19.929626214839551</c:v>
                </c:pt>
                <c:pt idx="29">
                  <c:v>20.668772767476618</c:v>
                </c:pt>
                <c:pt idx="30">
                  <c:v>21.18028114106923</c:v>
                </c:pt>
                <c:pt idx="31">
                  <c:v>21.373532954909216</c:v>
                </c:pt>
                <c:pt idx="32">
                  <c:v>24.042973422899642</c:v>
                </c:pt>
                <c:pt idx="33">
                  <c:v>22.523507521773553</c:v>
                </c:pt>
                <c:pt idx="34">
                  <c:v>23.894738335792937</c:v>
                </c:pt>
                <c:pt idx="35">
                  <c:v>22.923141654978963</c:v>
                </c:pt>
                <c:pt idx="36">
                  <c:v>21.150463954318344</c:v>
                </c:pt>
                <c:pt idx="37">
                  <c:v>22.306000926784062</c:v>
                </c:pt>
                <c:pt idx="38">
                  <c:v>22.940395095367847</c:v>
                </c:pt>
                <c:pt idx="39">
                  <c:v>21.687771739130437</c:v>
                </c:pt>
                <c:pt idx="40">
                  <c:v>19.113754889178619</c:v>
                </c:pt>
                <c:pt idx="41">
                  <c:v>13.565403899721449</c:v>
                </c:pt>
                <c:pt idx="42">
                  <c:v>16.469544648137198</c:v>
                </c:pt>
                <c:pt idx="43">
                  <c:v>19.71787994891443</c:v>
                </c:pt>
                <c:pt idx="44">
                  <c:v>20.888970588235296</c:v>
                </c:pt>
                <c:pt idx="45">
                  <c:v>23.168741159830269</c:v>
                </c:pt>
                <c:pt idx="46">
                  <c:v>24.532196115416685</c:v>
                </c:pt>
                <c:pt idx="47">
                  <c:v>24.741160675665153</c:v>
                </c:pt>
                <c:pt idx="48">
                  <c:v>26.062631960582209</c:v>
                </c:pt>
                <c:pt idx="49">
                  <c:v>28.773790397477502</c:v>
                </c:pt>
                <c:pt idx="50">
                  <c:v>28.903156743022052</c:v>
                </c:pt>
                <c:pt idx="51">
                  <c:v>27.645017704537722</c:v>
                </c:pt>
                <c:pt idx="52">
                  <c:v>27.496326896917619</c:v>
                </c:pt>
                <c:pt idx="53">
                  <c:v>27.046247957365406</c:v>
                </c:pt>
                <c:pt idx="54">
                  <c:v>26.144971148974196</c:v>
                </c:pt>
                <c:pt idx="55">
                  <c:v>26.535923843687449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580-48CC-B36D-0A16EADEF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74080"/>
        <c:axId val="310176000"/>
      </c:lineChart>
      <c:catAx>
        <c:axId val="31017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200"/>
            </a:pPr>
            <a:endParaRPr lang="en-US"/>
          </a:p>
        </c:txPr>
        <c:crossAx val="310176000"/>
        <c:crosses val="autoZero"/>
        <c:auto val="1"/>
        <c:lblAlgn val="ctr"/>
        <c:lblOffset val="100"/>
        <c:noMultiLvlLbl val="0"/>
      </c:catAx>
      <c:valAx>
        <c:axId val="31017600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current U.S. dollars</a:t>
                </a:r>
              </a:p>
            </c:rich>
          </c:tx>
          <c:layout>
            <c:manualLayout>
              <c:xMode val="edge"/>
              <c:yMode val="edge"/>
              <c:x val="1.7579661853882933E-2"/>
              <c:y val="0.2053475707876424"/>
            </c:manualLayout>
          </c:layout>
          <c:overlay val="0"/>
        </c:title>
        <c:numFmt formatCode="_ * #\ ##0.0_ ;_ * \-#\ 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10174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'13. Exports, imports, BOT'!$M$3</c:f>
              <c:strCache>
                <c:ptCount val="1"/>
                <c:pt idx="0">
                  <c:v>Balance</c:v>
                </c:pt>
              </c:strCache>
            </c:strRef>
          </c:tx>
          <c:spPr>
            <a:ln w="9525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'13. Exports, imports, BOT'!$I$4:$J$59</c:f>
              <c:multiLvlStrCache>
                <c:ptCount val="56"/>
                <c:lvl>
                  <c:pt idx="0">
                    <c:v>   </c:v>
                  </c:pt>
                  <c:pt idx="1">
                    <c:v>   </c:v>
                  </c:pt>
                  <c:pt idx="2">
                    <c:v>   </c:v>
                  </c:pt>
                  <c:pt idx="3">
                    <c:v>   </c:v>
                  </c:pt>
                  <c:pt idx="4">
                    <c:v>   </c:v>
                  </c:pt>
                  <c:pt idx="5">
                    <c:v>   </c:v>
                  </c:pt>
                  <c:pt idx="6">
                    <c:v>   </c:v>
                  </c:pt>
                  <c:pt idx="7">
                    <c:v>   </c:v>
                  </c:pt>
                  <c:pt idx="8">
                    <c:v>   </c:v>
                  </c:pt>
                  <c:pt idx="9">
                    <c:v>   </c:v>
                  </c:pt>
                  <c:pt idx="10">
                    <c:v>   </c:v>
                  </c:pt>
                  <c:pt idx="11">
                    <c:v>   </c:v>
                  </c:pt>
                  <c:pt idx="12">
                    <c:v>   </c:v>
                  </c:pt>
                  <c:pt idx="13">
                    <c:v>   </c:v>
                  </c:pt>
                  <c:pt idx="14">
                    <c:v>   </c:v>
                  </c:pt>
                  <c:pt idx="15">
                    <c:v>   </c:v>
                  </c:pt>
                  <c:pt idx="16">
                    <c:v>   </c:v>
                  </c:pt>
                  <c:pt idx="17">
                    <c:v>   </c:v>
                  </c:pt>
                  <c:pt idx="18">
                    <c:v>   </c:v>
                  </c:pt>
                  <c:pt idx="19">
                    <c:v>   </c:v>
                  </c:pt>
                  <c:pt idx="20">
                    <c:v>   </c:v>
                  </c:pt>
                  <c:pt idx="21">
                    <c:v>   </c:v>
                  </c:pt>
                  <c:pt idx="22">
                    <c:v>   </c:v>
                  </c:pt>
                  <c:pt idx="23">
                    <c:v>   </c:v>
                  </c:pt>
                  <c:pt idx="24">
                    <c:v>   </c:v>
                  </c:pt>
                  <c:pt idx="25">
                    <c:v>   </c:v>
                  </c:pt>
                  <c:pt idx="26">
                    <c:v>   </c:v>
                  </c:pt>
                  <c:pt idx="27">
                    <c:v>   </c:v>
                  </c:pt>
                  <c:pt idx="28">
                    <c:v>   </c:v>
                  </c:pt>
                  <c:pt idx="29">
                    <c:v>   </c:v>
                  </c:pt>
                  <c:pt idx="30">
                    <c:v>   </c:v>
                  </c:pt>
                  <c:pt idx="31">
                    <c:v>   </c:v>
                  </c:pt>
                  <c:pt idx="32">
                    <c:v>   </c:v>
                  </c:pt>
                  <c:pt idx="33">
                    <c:v>   </c:v>
                  </c:pt>
                  <c:pt idx="34">
                    <c:v>   </c:v>
                  </c:pt>
                  <c:pt idx="35">
                    <c:v>   </c:v>
                  </c:pt>
                  <c:pt idx="36">
                    <c:v>   </c:v>
                  </c:pt>
                  <c:pt idx="37">
                    <c:v>   </c:v>
                  </c:pt>
                  <c:pt idx="38">
                    <c:v>   </c:v>
                  </c:pt>
                  <c:pt idx="39">
                    <c:v>   </c:v>
                  </c:pt>
                  <c:pt idx="40">
                    <c:v>   </c:v>
                  </c:pt>
                  <c:pt idx="41">
                    <c:v>   </c:v>
                  </c:pt>
                  <c:pt idx="42">
                    <c:v>   </c:v>
                  </c:pt>
                  <c:pt idx="43">
                    <c:v>   </c:v>
                  </c:pt>
                  <c:pt idx="44">
                    <c:v>   </c:v>
                  </c:pt>
                  <c:pt idx="45">
                    <c:v>   </c:v>
                  </c:pt>
                  <c:pt idx="46">
                    <c:v>   </c:v>
                  </c:pt>
                  <c:pt idx="47">
                    <c:v>   </c:v>
                  </c:pt>
                  <c:pt idx="48">
                    <c:v>   </c:v>
                  </c:pt>
                  <c:pt idx="49">
                    <c:v>   </c:v>
                  </c:pt>
                  <c:pt idx="50">
                    <c:v>   </c:v>
                  </c:pt>
                  <c:pt idx="51">
                    <c:v>   </c:v>
                  </c:pt>
                  <c:pt idx="52">
                    <c:v>   </c:v>
                  </c:pt>
                  <c:pt idx="53">
                    <c:v>   </c:v>
                  </c:pt>
                  <c:pt idx="54">
                    <c:v>   </c:v>
                  </c:pt>
                  <c:pt idx="55">
                    <c:v>  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'13. Exports, imports, BOT'!$M$4:$M$59</c:f>
              <c:numCache>
                <c:formatCode>_ * #\ ##0.0_ ;_ * \-#\ ##0.0_ ;_ * "-"??_ ;_ @_ </c:formatCode>
                <c:ptCount val="56"/>
                <c:pt idx="0">
                  <c:v>-16.974470628707024</c:v>
                </c:pt>
                <c:pt idx="1">
                  <c:v>6.8259603053434716</c:v>
                </c:pt>
                <c:pt idx="2">
                  <c:v>1.9141686662783286</c:v>
                </c:pt>
                <c:pt idx="3">
                  <c:v>30.426628637681176</c:v>
                </c:pt>
                <c:pt idx="4">
                  <c:v>-8.3214593142856756</c:v>
                </c:pt>
                <c:pt idx="5">
                  <c:v>2.6444886644219423</c:v>
                </c:pt>
                <c:pt idx="6">
                  <c:v>-9.57231120927662</c:v>
                </c:pt>
                <c:pt idx="7">
                  <c:v>-23.838754620010889</c:v>
                </c:pt>
                <c:pt idx="8">
                  <c:v>-48.227538428417688</c:v>
                </c:pt>
                <c:pt idx="9">
                  <c:v>-43.984649416755076</c:v>
                </c:pt>
                <c:pt idx="10">
                  <c:v>-58.064834682080914</c:v>
                </c:pt>
                <c:pt idx="11">
                  <c:v>-56.603686749482335</c:v>
                </c:pt>
                <c:pt idx="12">
                  <c:v>-73.287457841140451</c:v>
                </c:pt>
                <c:pt idx="13">
                  <c:v>-59.697398492462298</c:v>
                </c:pt>
                <c:pt idx="14">
                  <c:v>-74.272635823849726</c:v>
                </c:pt>
                <c:pt idx="15">
                  <c:v>-14.171874386653656</c:v>
                </c:pt>
                <c:pt idx="16">
                  <c:v>-45.796670096153946</c:v>
                </c:pt>
                <c:pt idx="17">
                  <c:v>-32.406391033506338</c:v>
                </c:pt>
                <c:pt idx="18">
                  <c:v>-54.799736312849063</c:v>
                </c:pt>
                <c:pt idx="19">
                  <c:v>-31.787187087784446</c:v>
                </c:pt>
                <c:pt idx="20">
                  <c:v>-51.475758337182583</c:v>
                </c:pt>
                <c:pt idx="21">
                  <c:v>13.692830568079273</c:v>
                </c:pt>
                <c:pt idx="22">
                  <c:v>-18.240553955555526</c:v>
                </c:pt>
                <c:pt idx="23">
                  <c:v>-19.015587068201967</c:v>
                </c:pt>
                <c:pt idx="24">
                  <c:v>-23.928016652211625</c:v>
                </c:pt>
                <c:pt idx="25">
                  <c:v>44.186153121019061</c:v>
                </c:pt>
                <c:pt idx="26">
                  <c:v>4.8403456375837663</c:v>
                </c:pt>
                <c:pt idx="27">
                  <c:v>9.0515589359933415</c:v>
                </c:pt>
                <c:pt idx="28">
                  <c:v>6.904353689360164</c:v>
                </c:pt>
                <c:pt idx="29">
                  <c:v>34.128743870967753</c:v>
                </c:pt>
                <c:pt idx="30">
                  <c:v>26.780595038015178</c:v>
                </c:pt>
                <c:pt idx="31">
                  <c:v>44.444043015873035</c:v>
                </c:pt>
                <c:pt idx="32">
                  <c:v>-24.1875286050157</c:v>
                </c:pt>
                <c:pt idx="33">
                  <c:v>22.203202006947095</c:v>
                </c:pt>
                <c:pt idx="34">
                  <c:v>0.67408003048785758</c:v>
                </c:pt>
                <c:pt idx="35">
                  <c:v>20.680853252647523</c:v>
                </c:pt>
                <c:pt idx="36">
                  <c:v>-5.3356487401278514</c:v>
                </c:pt>
                <c:pt idx="37">
                  <c:v>4.6393141167774843</c:v>
                </c:pt>
                <c:pt idx="38">
                  <c:v>7.4040051244509755</c:v>
                </c:pt>
                <c:pt idx="39">
                  <c:v>28.656377688661962</c:v>
                </c:pt>
                <c:pt idx="40">
                  <c:v>42.523354211663104</c:v>
                </c:pt>
                <c:pt idx="41">
                  <c:v>35.976619992782446</c:v>
                </c:pt>
                <c:pt idx="42">
                  <c:v>131.19902130681817</c:v>
                </c:pt>
                <c:pt idx="43">
                  <c:v>123.41312367491167</c:v>
                </c:pt>
                <c:pt idx="44">
                  <c:v>113.66024310164164</c:v>
                </c:pt>
                <c:pt idx="45">
                  <c:v>186.40117108433731</c:v>
                </c:pt>
                <c:pt idx="46">
                  <c:v>116.26498272942763</c:v>
                </c:pt>
                <c:pt idx="47">
                  <c:v>106.15304099640946</c:v>
                </c:pt>
                <c:pt idx="48">
                  <c:v>68.605293754985439</c:v>
                </c:pt>
                <c:pt idx="49">
                  <c:v>77.629910789877329</c:v>
                </c:pt>
                <c:pt idx="50">
                  <c:v>53.953139558737348</c:v>
                </c:pt>
                <c:pt idx="51">
                  <c:v>7.8296999654745605</c:v>
                </c:pt>
                <c:pt idx="52">
                  <c:v>-5.3330860305499641</c:v>
                </c:pt>
                <c:pt idx="53">
                  <c:v>9.0464385644769436</c:v>
                </c:pt>
                <c:pt idx="54">
                  <c:v>41.719103386275151</c:v>
                </c:pt>
                <c:pt idx="55">
                  <c:v>21.746000000000038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2-44F7-9319-CED3F17D4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309894144"/>
        <c:axId val="310121600"/>
      </c:barChart>
      <c:lineChart>
        <c:grouping val="standard"/>
        <c:varyColors val="0"/>
        <c:ser>
          <c:idx val="0"/>
          <c:order val="0"/>
          <c:tx>
            <c:strRef>
              <c:f>'13. Exports, imports, BOT'!$K$3</c:f>
              <c:strCache>
                <c:ptCount val="1"/>
                <c:pt idx="0">
                  <c:v>Exports</c:v>
                </c:pt>
              </c:strCache>
            </c:strRef>
          </c:tx>
          <c:spPr>
            <a:ln w="25400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'13. Exports, imports, BOT'!$I$4:$J$59</c:f>
              <c:multiLvlStrCache>
                <c:ptCount val="56"/>
                <c:lvl>
                  <c:pt idx="0">
                    <c:v>   </c:v>
                  </c:pt>
                  <c:pt idx="1">
                    <c:v>   </c:v>
                  </c:pt>
                  <c:pt idx="2">
                    <c:v>   </c:v>
                  </c:pt>
                  <c:pt idx="3">
                    <c:v>   </c:v>
                  </c:pt>
                  <c:pt idx="4">
                    <c:v>   </c:v>
                  </c:pt>
                  <c:pt idx="5">
                    <c:v>   </c:v>
                  </c:pt>
                  <c:pt idx="6">
                    <c:v>   </c:v>
                  </c:pt>
                  <c:pt idx="7">
                    <c:v>   </c:v>
                  </c:pt>
                  <c:pt idx="8">
                    <c:v>   </c:v>
                  </c:pt>
                  <c:pt idx="9">
                    <c:v>   </c:v>
                  </c:pt>
                  <c:pt idx="10">
                    <c:v>   </c:v>
                  </c:pt>
                  <c:pt idx="11">
                    <c:v>   </c:v>
                  </c:pt>
                  <c:pt idx="12">
                    <c:v>   </c:v>
                  </c:pt>
                  <c:pt idx="13">
                    <c:v>   </c:v>
                  </c:pt>
                  <c:pt idx="14">
                    <c:v>   </c:v>
                  </c:pt>
                  <c:pt idx="15">
                    <c:v>   </c:v>
                  </c:pt>
                  <c:pt idx="16">
                    <c:v>   </c:v>
                  </c:pt>
                  <c:pt idx="17">
                    <c:v>   </c:v>
                  </c:pt>
                  <c:pt idx="18">
                    <c:v>   </c:v>
                  </c:pt>
                  <c:pt idx="19">
                    <c:v>   </c:v>
                  </c:pt>
                  <c:pt idx="20">
                    <c:v>   </c:v>
                  </c:pt>
                  <c:pt idx="21">
                    <c:v>   </c:v>
                  </c:pt>
                  <c:pt idx="22">
                    <c:v>   </c:v>
                  </c:pt>
                  <c:pt idx="23">
                    <c:v>   </c:v>
                  </c:pt>
                  <c:pt idx="24">
                    <c:v>   </c:v>
                  </c:pt>
                  <c:pt idx="25">
                    <c:v>   </c:v>
                  </c:pt>
                  <c:pt idx="26">
                    <c:v>   </c:v>
                  </c:pt>
                  <c:pt idx="27">
                    <c:v>   </c:v>
                  </c:pt>
                  <c:pt idx="28">
                    <c:v>   </c:v>
                  </c:pt>
                  <c:pt idx="29">
                    <c:v>   </c:v>
                  </c:pt>
                  <c:pt idx="30">
                    <c:v>   </c:v>
                  </c:pt>
                  <c:pt idx="31">
                    <c:v>   </c:v>
                  </c:pt>
                  <c:pt idx="32">
                    <c:v>   </c:v>
                  </c:pt>
                  <c:pt idx="33">
                    <c:v>   </c:v>
                  </c:pt>
                  <c:pt idx="34">
                    <c:v>   </c:v>
                  </c:pt>
                  <c:pt idx="35">
                    <c:v>   </c:v>
                  </c:pt>
                  <c:pt idx="36">
                    <c:v>   </c:v>
                  </c:pt>
                  <c:pt idx="37">
                    <c:v>   </c:v>
                  </c:pt>
                  <c:pt idx="38">
                    <c:v>   </c:v>
                  </c:pt>
                  <c:pt idx="39">
                    <c:v>   </c:v>
                  </c:pt>
                  <c:pt idx="40">
                    <c:v>   </c:v>
                  </c:pt>
                  <c:pt idx="41">
                    <c:v>   </c:v>
                  </c:pt>
                  <c:pt idx="42">
                    <c:v>   </c:v>
                  </c:pt>
                  <c:pt idx="43">
                    <c:v>   </c:v>
                  </c:pt>
                  <c:pt idx="44">
                    <c:v>   </c:v>
                  </c:pt>
                  <c:pt idx="45">
                    <c:v>   </c:v>
                  </c:pt>
                  <c:pt idx="46">
                    <c:v>   </c:v>
                  </c:pt>
                  <c:pt idx="47">
                    <c:v>   </c:v>
                  </c:pt>
                  <c:pt idx="48">
                    <c:v>   </c:v>
                  </c:pt>
                  <c:pt idx="49">
                    <c:v>   </c:v>
                  </c:pt>
                  <c:pt idx="50">
                    <c:v>   </c:v>
                  </c:pt>
                  <c:pt idx="51">
                    <c:v>   </c:v>
                  </c:pt>
                  <c:pt idx="52">
                    <c:v>   </c:v>
                  </c:pt>
                  <c:pt idx="53">
                    <c:v>   </c:v>
                  </c:pt>
                  <c:pt idx="54">
                    <c:v>   </c:v>
                  </c:pt>
                  <c:pt idx="55">
                    <c:v>  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'13. Exports, imports, BOT'!$K$4:$K$59</c:f>
              <c:numCache>
                <c:formatCode>_ * #\ ##0_ ;_ * \-#\ ##0_ ;_ * "-"??_ ;_ @_ </c:formatCode>
                <c:ptCount val="56"/>
                <c:pt idx="0">
                  <c:v>257.81601820877819</c:v>
                </c:pt>
                <c:pt idx="1">
                  <c:v>291.74049489136814</c:v>
                </c:pt>
                <c:pt idx="2">
                  <c:v>310.61217705299941</c:v>
                </c:pt>
                <c:pt idx="3">
                  <c:v>321.36391385507244</c:v>
                </c:pt>
                <c:pt idx="4">
                  <c:v>303.8634236571429</c:v>
                </c:pt>
                <c:pt idx="5">
                  <c:v>319.85976700336698</c:v>
                </c:pt>
                <c:pt idx="6">
                  <c:v>345.98793738266153</c:v>
                </c:pt>
                <c:pt idx="7">
                  <c:v>356.1913524330235</c:v>
                </c:pt>
                <c:pt idx="8">
                  <c:v>312.30094251883747</c:v>
                </c:pt>
                <c:pt idx="9">
                  <c:v>316.75729512195119</c:v>
                </c:pt>
                <c:pt idx="10">
                  <c:v>322.78497551234898</c:v>
                </c:pt>
                <c:pt idx="11">
                  <c:v>326.76141780538302</c:v>
                </c:pt>
                <c:pt idx="12">
                  <c:v>308.12516894093699</c:v>
                </c:pt>
                <c:pt idx="13">
                  <c:v>340.94859728643212</c:v>
                </c:pt>
                <c:pt idx="14">
                  <c:v>373.39622800593764</c:v>
                </c:pt>
                <c:pt idx="15">
                  <c:v>408.79684376840044</c:v>
                </c:pt>
                <c:pt idx="16">
                  <c:v>390.29580769230768</c:v>
                </c:pt>
                <c:pt idx="17">
                  <c:v>375.49010117980185</c:v>
                </c:pt>
                <c:pt idx="18">
                  <c:v>385.20586378026076</c:v>
                </c:pt>
                <c:pt idx="19">
                  <c:v>408.76096098467252</c:v>
                </c:pt>
                <c:pt idx="20">
                  <c:v>366.33105422632786</c:v>
                </c:pt>
                <c:pt idx="21">
                  <c:v>402.19619233543727</c:v>
                </c:pt>
                <c:pt idx="22">
                  <c:v>410.03533342222215</c:v>
                </c:pt>
                <c:pt idx="23">
                  <c:v>401.61279955713019</c:v>
                </c:pt>
                <c:pt idx="24">
                  <c:v>378.38449575021684</c:v>
                </c:pt>
                <c:pt idx="25">
                  <c:v>433.1141425902336</c:v>
                </c:pt>
                <c:pt idx="26">
                  <c:v>404.13453003355704</c:v>
                </c:pt>
                <c:pt idx="27">
                  <c:v>394.15748121363254</c:v>
                </c:pt>
                <c:pt idx="28">
                  <c:v>370.49044810436209</c:v>
                </c:pt>
                <c:pt idx="29">
                  <c:v>406.47603419354846</c:v>
                </c:pt>
                <c:pt idx="30">
                  <c:v>404.22343377350938</c:v>
                </c:pt>
                <c:pt idx="31">
                  <c:v>435.74171142857148</c:v>
                </c:pt>
                <c:pt idx="32">
                  <c:v>356.69471614420064</c:v>
                </c:pt>
                <c:pt idx="33">
                  <c:v>393.52082678502506</c:v>
                </c:pt>
                <c:pt idx="34">
                  <c:v>434.74295350609765</c:v>
                </c:pt>
                <c:pt idx="35">
                  <c:v>438.80554614220881</c:v>
                </c:pt>
                <c:pt idx="36">
                  <c:v>371.55321022940956</c:v>
                </c:pt>
                <c:pt idx="37">
                  <c:v>405.71626829268286</c:v>
                </c:pt>
                <c:pt idx="38">
                  <c:v>424.2924494875549</c:v>
                </c:pt>
                <c:pt idx="39">
                  <c:v>422.27037987604814</c:v>
                </c:pt>
                <c:pt idx="40">
                  <c:v>399.4777494600433</c:v>
                </c:pt>
                <c:pt idx="41">
                  <c:v>333.1666661854926</c:v>
                </c:pt>
                <c:pt idx="42">
                  <c:v>465.67593892045454</c:v>
                </c:pt>
                <c:pt idx="43">
                  <c:v>492.42398021201416</c:v>
                </c:pt>
                <c:pt idx="44">
                  <c:v>482.80855536150898</c:v>
                </c:pt>
                <c:pt idx="45">
                  <c:v>567.79996351118757</c:v>
                </c:pt>
                <c:pt idx="46">
                  <c:v>527.37325228581096</c:v>
                </c:pt>
                <c:pt idx="47">
                  <c:v>538.26620094700741</c:v>
                </c:pt>
                <c:pt idx="48">
                  <c:v>511.99374908965785</c:v>
                </c:pt>
                <c:pt idx="49">
                  <c:v>566.39124846035588</c:v>
                </c:pt>
                <c:pt idx="50">
                  <c:v>577.62774108995097</c:v>
                </c:pt>
                <c:pt idx="51">
                  <c:v>522.1276036556593</c:v>
                </c:pt>
                <c:pt idx="52">
                  <c:v>504.17006299545619</c:v>
                </c:pt>
                <c:pt idx="53">
                  <c:v>528.4364714111922</c:v>
                </c:pt>
                <c:pt idx="54">
                  <c:v>535.73433982619122</c:v>
                </c:pt>
                <c:pt idx="55">
                  <c:v>519.45100000000002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4D2-44F7-9319-CED3F17D4F7A}"/>
            </c:ext>
          </c:extLst>
        </c:ser>
        <c:ser>
          <c:idx val="1"/>
          <c:order val="1"/>
          <c:tx>
            <c:strRef>
              <c:f>'13. Exports, imports, BOT'!$L$3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6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'13. Exports, imports, BOT'!$I$4:$J$59</c:f>
              <c:multiLvlStrCache>
                <c:ptCount val="56"/>
                <c:lvl>
                  <c:pt idx="0">
                    <c:v>   </c:v>
                  </c:pt>
                  <c:pt idx="1">
                    <c:v>   </c:v>
                  </c:pt>
                  <c:pt idx="2">
                    <c:v>   </c:v>
                  </c:pt>
                  <c:pt idx="3">
                    <c:v>   </c:v>
                  </c:pt>
                  <c:pt idx="4">
                    <c:v>   </c:v>
                  </c:pt>
                  <c:pt idx="5">
                    <c:v>   </c:v>
                  </c:pt>
                  <c:pt idx="6">
                    <c:v>   </c:v>
                  </c:pt>
                  <c:pt idx="7">
                    <c:v>   </c:v>
                  </c:pt>
                  <c:pt idx="8">
                    <c:v>   </c:v>
                  </c:pt>
                  <c:pt idx="9">
                    <c:v>   </c:v>
                  </c:pt>
                  <c:pt idx="10">
                    <c:v>   </c:v>
                  </c:pt>
                  <c:pt idx="11">
                    <c:v>   </c:v>
                  </c:pt>
                  <c:pt idx="12">
                    <c:v>   </c:v>
                  </c:pt>
                  <c:pt idx="13">
                    <c:v>   </c:v>
                  </c:pt>
                  <c:pt idx="14">
                    <c:v>   </c:v>
                  </c:pt>
                  <c:pt idx="15">
                    <c:v>   </c:v>
                  </c:pt>
                  <c:pt idx="16">
                    <c:v>   </c:v>
                  </c:pt>
                  <c:pt idx="17">
                    <c:v>   </c:v>
                  </c:pt>
                  <c:pt idx="18">
                    <c:v>   </c:v>
                  </c:pt>
                  <c:pt idx="19">
                    <c:v>   </c:v>
                  </c:pt>
                  <c:pt idx="20">
                    <c:v>   </c:v>
                  </c:pt>
                  <c:pt idx="21">
                    <c:v>   </c:v>
                  </c:pt>
                  <c:pt idx="22">
                    <c:v>   </c:v>
                  </c:pt>
                  <c:pt idx="23">
                    <c:v>   </c:v>
                  </c:pt>
                  <c:pt idx="24">
                    <c:v>   </c:v>
                  </c:pt>
                  <c:pt idx="25">
                    <c:v>   </c:v>
                  </c:pt>
                  <c:pt idx="26">
                    <c:v>   </c:v>
                  </c:pt>
                  <c:pt idx="27">
                    <c:v>   </c:v>
                  </c:pt>
                  <c:pt idx="28">
                    <c:v>   </c:v>
                  </c:pt>
                  <c:pt idx="29">
                    <c:v>   </c:v>
                  </c:pt>
                  <c:pt idx="30">
                    <c:v>   </c:v>
                  </c:pt>
                  <c:pt idx="31">
                    <c:v>   </c:v>
                  </c:pt>
                  <c:pt idx="32">
                    <c:v>   </c:v>
                  </c:pt>
                  <c:pt idx="33">
                    <c:v>   </c:v>
                  </c:pt>
                  <c:pt idx="34">
                    <c:v>   </c:v>
                  </c:pt>
                  <c:pt idx="35">
                    <c:v>   </c:v>
                  </c:pt>
                  <c:pt idx="36">
                    <c:v>   </c:v>
                  </c:pt>
                  <c:pt idx="37">
                    <c:v>   </c:v>
                  </c:pt>
                  <c:pt idx="38">
                    <c:v>   </c:v>
                  </c:pt>
                  <c:pt idx="39">
                    <c:v>   </c:v>
                  </c:pt>
                  <c:pt idx="40">
                    <c:v>   </c:v>
                  </c:pt>
                  <c:pt idx="41">
                    <c:v>   </c:v>
                  </c:pt>
                  <c:pt idx="42">
                    <c:v>   </c:v>
                  </c:pt>
                  <c:pt idx="43">
                    <c:v>   </c:v>
                  </c:pt>
                  <c:pt idx="44">
                    <c:v>   </c:v>
                  </c:pt>
                  <c:pt idx="45">
                    <c:v>   </c:v>
                  </c:pt>
                  <c:pt idx="46">
                    <c:v>   </c:v>
                  </c:pt>
                  <c:pt idx="47">
                    <c:v>   </c:v>
                  </c:pt>
                  <c:pt idx="48">
                    <c:v>   </c:v>
                  </c:pt>
                  <c:pt idx="49">
                    <c:v>   </c:v>
                  </c:pt>
                  <c:pt idx="50">
                    <c:v>   </c:v>
                  </c:pt>
                  <c:pt idx="51">
                    <c:v>   </c:v>
                  </c:pt>
                  <c:pt idx="52">
                    <c:v>   </c:v>
                  </c:pt>
                  <c:pt idx="53">
                    <c:v>   </c:v>
                  </c:pt>
                  <c:pt idx="54">
                    <c:v>   </c:v>
                  </c:pt>
                  <c:pt idx="55">
                    <c:v>  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'13. Exports, imports, BOT'!$L$4:$L$59</c:f>
              <c:numCache>
                <c:formatCode>_ * #\ ##0_ ;_ * \-#\ ##0_ ;_ * "-"??_ ;_ @_ </c:formatCode>
                <c:ptCount val="56"/>
                <c:pt idx="0">
                  <c:v>274.79048883748521</c:v>
                </c:pt>
                <c:pt idx="1">
                  <c:v>284.91453458602467</c:v>
                </c:pt>
                <c:pt idx="2">
                  <c:v>308.69800838672109</c:v>
                </c:pt>
                <c:pt idx="3">
                  <c:v>290.93728521739126</c:v>
                </c:pt>
                <c:pt idx="4">
                  <c:v>312.18488297142858</c:v>
                </c:pt>
                <c:pt idx="5">
                  <c:v>317.21527833894504</c:v>
                </c:pt>
                <c:pt idx="6">
                  <c:v>355.56024859193815</c:v>
                </c:pt>
                <c:pt idx="7">
                  <c:v>380.03010705303438</c:v>
                </c:pt>
                <c:pt idx="8">
                  <c:v>360.52848094725516</c:v>
                </c:pt>
                <c:pt idx="9">
                  <c:v>360.74194453870626</c:v>
                </c:pt>
                <c:pt idx="10">
                  <c:v>380.84981019442989</c:v>
                </c:pt>
                <c:pt idx="11">
                  <c:v>383.36510455486535</c:v>
                </c:pt>
                <c:pt idx="12">
                  <c:v>381.41262678207744</c:v>
                </c:pt>
                <c:pt idx="13">
                  <c:v>400.64599577889442</c:v>
                </c:pt>
                <c:pt idx="14">
                  <c:v>447.66886382978737</c:v>
                </c:pt>
                <c:pt idx="15">
                  <c:v>422.96871815505409</c:v>
                </c:pt>
                <c:pt idx="16">
                  <c:v>436.09247778846162</c:v>
                </c:pt>
                <c:pt idx="17">
                  <c:v>407.89649221330819</c:v>
                </c:pt>
                <c:pt idx="18">
                  <c:v>440.00560009310982</c:v>
                </c:pt>
                <c:pt idx="19">
                  <c:v>440.54814807245697</c:v>
                </c:pt>
                <c:pt idx="20">
                  <c:v>417.80681256351045</c:v>
                </c:pt>
                <c:pt idx="21">
                  <c:v>388.503361767358</c:v>
                </c:pt>
                <c:pt idx="22">
                  <c:v>428.27588737777768</c:v>
                </c:pt>
                <c:pt idx="23">
                  <c:v>420.62838662533215</c:v>
                </c:pt>
                <c:pt idx="24">
                  <c:v>402.31251240242847</c:v>
                </c:pt>
                <c:pt idx="25">
                  <c:v>388.92798946921454</c:v>
                </c:pt>
                <c:pt idx="26">
                  <c:v>399.29418439597328</c:v>
                </c:pt>
                <c:pt idx="27">
                  <c:v>385.10592227763919</c:v>
                </c:pt>
                <c:pt idx="28">
                  <c:v>363.58609441500192</c:v>
                </c:pt>
                <c:pt idx="29">
                  <c:v>372.3472903225807</c:v>
                </c:pt>
                <c:pt idx="30">
                  <c:v>377.44283873549421</c:v>
                </c:pt>
                <c:pt idx="31">
                  <c:v>391.29766841269844</c:v>
                </c:pt>
                <c:pt idx="32">
                  <c:v>380.88224474921634</c:v>
                </c:pt>
                <c:pt idx="33">
                  <c:v>371.31762477807797</c:v>
                </c:pt>
                <c:pt idx="34">
                  <c:v>434.06887347560979</c:v>
                </c:pt>
                <c:pt idx="35">
                  <c:v>418.12469288956129</c:v>
                </c:pt>
                <c:pt idx="36">
                  <c:v>376.88885896953741</c:v>
                </c:pt>
                <c:pt idx="37">
                  <c:v>401.07695417590537</c:v>
                </c:pt>
                <c:pt idx="38">
                  <c:v>416.88844436310393</c:v>
                </c:pt>
                <c:pt idx="39">
                  <c:v>393.61400218738618</c:v>
                </c:pt>
                <c:pt idx="40">
                  <c:v>356.95439524838019</c:v>
                </c:pt>
                <c:pt idx="41">
                  <c:v>297.19004619271016</c:v>
                </c:pt>
                <c:pt idx="42">
                  <c:v>334.47691761363637</c:v>
                </c:pt>
                <c:pt idx="43">
                  <c:v>369.01085653710248</c:v>
                </c:pt>
                <c:pt idx="44">
                  <c:v>369.14831225986734</c:v>
                </c:pt>
                <c:pt idx="45">
                  <c:v>381.39879242685026</c:v>
                </c:pt>
                <c:pt idx="46">
                  <c:v>411.10826955638333</c:v>
                </c:pt>
                <c:pt idx="47">
                  <c:v>432.11315995059795</c:v>
                </c:pt>
                <c:pt idx="48">
                  <c:v>443.38845533467241</c:v>
                </c:pt>
                <c:pt idx="49">
                  <c:v>488.76133767047855</c:v>
                </c:pt>
                <c:pt idx="50">
                  <c:v>523.67460153121363</c:v>
                </c:pt>
                <c:pt idx="51">
                  <c:v>514.29790369018474</c:v>
                </c:pt>
                <c:pt idx="52">
                  <c:v>509.50314902600616</c:v>
                </c:pt>
                <c:pt idx="53">
                  <c:v>519.39003284671526</c:v>
                </c:pt>
                <c:pt idx="54">
                  <c:v>494.01523643991607</c:v>
                </c:pt>
                <c:pt idx="55">
                  <c:v>497.70499999999998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4D2-44F7-9319-CED3F17D4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94144"/>
        <c:axId val="310121600"/>
      </c:lineChart>
      <c:catAx>
        <c:axId val="30989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310121600"/>
        <c:crosses val="autoZero"/>
        <c:auto val="1"/>
        <c:lblAlgn val="ctr"/>
        <c:lblOffset val="100"/>
        <c:noMultiLvlLbl val="0"/>
      </c:catAx>
      <c:valAx>
        <c:axId val="310121600"/>
        <c:scaling>
          <c:orientation val="minMax"/>
          <c:max val="600"/>
          <c:min val="-1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constant (2023) rand</a:t>
                </a:r>
              </a:p>
            </c:rich>
          </c:tx>
          <c:layout>
            <c:manualLayout>
              <c:xMode val="edge"/>
              <c:yMode val="edge"/>
              <c:x val="1.7473890792560402E-2"/>
              <c:y val="0.1759234059676580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0989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Exports in billions of U.S. dollars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89956449349649"/>
          <c:y val="0.10925709840528978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'14_16 imports exports by sector'!$B$8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E2-46A7-8DB2-E01900459841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E2-46A7-8DB2-E01900459841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7E2-46A7-8DB2-E01900459841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7E2-46A7-8DB2-E0190045984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7E2-46A7-8DB2-E01900459841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7E2-46A7-8DB2-E01900459841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7E2-46A7-8DB2-E01900459841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7E2-46A7-8DB2-E01900459841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7E2-46A7-8DB2-E01900459841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7E2-46A7-8DB2-E0190045984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7E2-46A7-8DB2-E0190045984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7E2-46A7-8DB2-E0190045984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7E2-46A7-8DB2-E01900459841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7E2-46A7-8DB2-E01900459841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7E2-46A7-8DB2-E01900459841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7E2-46A7-8DB2-E01900459841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7E2-46A7-8DB2-E01900459841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17E2-46A7-8DB2-E01900459841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17E2-46A7-8DB2-E01900459841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17E2-46A7-8DB2-E01900459841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17E2-46A7-8DB2-E01900459841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7E2-46A7-8DB2-E01900459841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7E2-46A7-8DB2-E01900459841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17E2-46A7-8DB2-E01900459841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17E2-46A7-8DB2-E01900459841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17E2-46A7-8DB2-E01900459841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17E2-46A7-8DB2-E01900459841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17E2-46A7-8DB2-E01900459841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17E2-46A7-8DB2-E01900459841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17E2-46A7-8DB2-E01900459841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17E2-46A7-8DB2-E01900459841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17E2-46A7-8DB2-E01900459841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17E2-46A7-8DB2-E01900459841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17E2-46A7-8DB2-E01900459841}"/>
              </c:ext>
            </c:extLst>
          </c:dPt>
          <c:dPt>
            <c:idx val="4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17E2-46A7-8DB2-E01900459841}"/>
              </c:ext>
            </c:extLst>
          </c:dPt>
          <c:dPt>
            <c:idx val="4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17E2-46A7-8DB2-E01900459841}"/>
              </c:ext>
            </c:extLst>
          </c:dPt>
          <c:dPt>
            <c:idx val="4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17E2-46A7-8DB2-E01900459841}"/>
              </c:ext>
            </c:extLst>
          </c:dPt>
          <c:dPt>
            <c:idx val="4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17E2-46A7-8DB2-E01900459841}"/>
              </c:ext>
            </c:extLst>
          </c:dPt>
          <c:cat>
            <c:multiLvlStrRef>
              <c:f>'14_16 imports exports by sector'!$C$6:$AV$7</c:f>
              <c:multiLvlStrCache>
                <c:ptCount val="46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2023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  <c:pt idx="28">
                    <c:v>2022</c:v>
                  </c:pt>
                  <c:pt idx="29">
                    <c:v>2023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3">
                    <c:v>2021</c:v>
                  </c:pt>
                  <c:pt idx="44">
                    <c:v>2022</c:v>
                  </c:pt>
                  <c:pt idx="45">
                    <c:v>2023</c:v>
                  </c:pt>
                </c:lvl>
                <c:lvl>
                  <c:pt idx="0">
                    <c:v>Agriculture</c:v>
                  </c:pt>
                  <c:pt idx="16">
                    <c:v>Mining</c:v>
                  </c:pt>
                  <c:pt idx="32">
                    <c:v>Manufacturing</c:v>
                  </c:pt>
                </c:lvl>
              </c:multiLvlStrCache>
            </c:multiLvlStrRef>
          </c:cat>
          <c:val>
            <c:numRef>
              <c:f>'14_16 imports exports by sector'!$C$8:$AV$8</c:f>
              <c:numCache>
                <c:formatCode>_ * #\ ##0_ ;_ * \-#\ ##0_ ;_ * "-"??_ ;_ @_ </c:formatCode>
                <c:ptCount val="46"/>
                <c:pt idx="0">
                  <c:v>0.73561912605559177</c:v>
                </c:pt>
                <c:pt idx="1">
                  <c:v>0.81196871879784815</c:v>
                </c:pt>
                <c:pt idx="2">
                  <c:v>0.66757041623527713</c:v>
                </c:pt>
                <c:pt idx="3">
                  <c:v>0.99440582283705226</c:v>
                </c:pt>
                <c:pt idx="4">
                  <c:v>1.0467631376249442</c:v>
                </c:pt>
                <c:pt idx="5">
                  <c:v>1.0031563505355456</c:v>
                </c:pt>
                <c:pt idx="6">
                  <c:v>1.0422658271337157</c:v>
                </c:pt>
                <c:pt idx="7">
                  <c:v>1.086581547408997</c:v>
                </c:pt>
                <c:pt idx="8">
                  <c:v>1.1661488295331561</c:v>
                </c:pt>
                <c:pt idx="9">
                  <c:v>1.162676075968849</c:v>
                </c:pt>
                <c:pt idx="10">
                  <c:v>1.2553505492241352</c:v>
                </c:pt>
                <c:pt idx="11">
                  <c:v>1.507761664942791</c:v>
                </c:pt>
                <c:pt idx="12">
                  <c:v>1.592384801160545</c:v>
                </c:pt>
                <c:pt idx="13">
                  <c:v>1.6904350321451771</c:v>
                </c:pt>
                <c:pt idx="16">
                  <c:v>11.621645004497273</c:v>
                </c:pt>
                <c:pt idx="17">
                  <c:v>12.285155601039484</c:v>
                </c:pt>
                <c:pt idx="18">
                  <c:v>8.228638850193061</c:v>
                </c:pt>
                <c:pt idx="19">
                  <c:v>10.491171528794331</c:v>
                </c:pt>
                <c:pt idx="20">
                  <c:v>9.2119808638110996</c:v>
                </c:pt>
                <c:pt idx="21">
                  <c:v>7.16207254757337</c:v>
                </c:pt>
                <c:pt idx="22">
                  <c:v>8.1607600161280978</c:v>
                </c:pt>
                <c:pt idx="23">
                  <c:v>10.474056529289777</c:v>
                </c:pt>
                <c:pt idx="24">
                  <c:v>10.142805059610916</c:v>
                </c:pt>
                <c:pt idx="25">
                  <c:v>10.433196413190707</c:v>
                </c:pt>
                <c:pt idx="26">
                  <c:v>12.601996195901565</c:v>
                </c:pt>
                <c:pt idx="27">
                  <c:v>16.015683236715578</c:v>
                </c:pt>
                <c:pt idx="28">
                  <c:v>13.446439255530443</c:v>
                </c:pt>
                <c:pt idx="29">
                  <c:v>10.326147055866697</c:v>
                </c:pt>
                <c:pt idx="32">
                  <c:v>11.370406958993064</c:v>
                </c:pt>
                <c:pt idx="33">
                  <c:v>10.69869336663824</c:v>
                </c:pt>
                <c:pt idx="34">
                  <c:v>12.571568191973229</c:v>
                </c:pt>
                <c:pt idx="35">
                  <c:v>12.772717185578204</c:v>
                </c:pt>
                <c:pt idx="36">
                  <c:v>12.961685235532658</c:v>
                </c:pt>
                <c:pt idx="37">
                  <c:v>10.687951275188851</c:v>
                </c:pt>
                <c:pt idx="38">
                  <c:v>10.974344154766046</c:v>
                </c:pt>
                <c:pt idx="39">
                  <c:v>12.208126407313314</c:v>
                </c:pt>
                <c:pt idx="40">
                  <c:v>12.71685186374571</c:v>
                </c:pt>
                <c:pt idx="41">
                  <c:v>11.62885155456884</c:v>
                </c:pt>
                <c:pt idx="42">
                  <c:v>12.433825971374748</c:v>
                </c:pt>
                <c:pt idx="43">
                  <c:v>13.234226317713009</c:v>
                </c:pt>
                <c:pt idx="44">
                  <c:v>13.019055824939771</c:v>
                </c:pt>
                <c:pt idx="45">
                  <c:v>15.69034691665995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C-17E2-46A7-8DB2-E01900459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</a:rPr>
                  <a:t>billions of U.S. dollars</a:t>
                </a:r>
                <a:endParaRPr lang="en-ZA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Imports in billions of constant rand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89956449349649"/>
          <c:y val="0.10925709840528978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'14_16 imports exports by sector'!$B$12</c:f>
              <c:strCache>
                <c:ptCount val="1"/>
                <c:pt idx="0">
                  <c:v>constant rand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11-477B-AE73-1668AE01C34C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11-477B-AE73-1668AE01C34C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11-477B-AE73-1668AE01C34C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11-477B-AE73-1668AE01C34C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11-477B-AE73-1668AE01C34C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611-477B-AE73-1668AE01C34C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611-477B-AE73-1668AE01C34C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611-477B-AE73-1668AE01C34C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611-477B-AE73-1668AE01C34C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611-477B-AE73-1668AE01C34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611-477B-AE73-1668AE01C34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611-477B-AE73-1668AE01C34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611-477B-AE73-1668AE01C34C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611-477B-AE73-1668AE01C34C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611-477B-AE73-1668AE01C34C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611-477B-AE73-1668AE01C34C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611-477B-AE73-1668AE01C34C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8611-477B-AE73-1668AE01C34C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8611-477B-AE73-1668AE01C34C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8611-477B-AE73-1668AE01C34C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8611-477B-AE73-1668AE01C34C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8611-477B-AE73-1668AE01C34C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8611-477B-AE73-1668AE01C34C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8611-477B-AE73-1668AE01C34C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8611-477B-AE73-1668AE01C34C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8611-477B-AE73-1668AE01C34C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8611-477B-AE73-1668AE01C34C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8611-477B-AE73-1668AE01C34C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8611-477B-AE73-1668AE01C34C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8611-477B-AE73-1668AE01C34C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8611-477B-AE73-1668AE01C34C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8611-477B-AE73-1668AE01C34C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8611-477B-AE73-1668AE01C34C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8611-477B-AE73-1668AE01C34C}"/>
              </c:ext>
            </c:extLst>
          </c:dPt>
          <c:dPt>
            <c:idx val="4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8611-477B-AE73-1668AE01C34C}"/>
              </c:ext>
            </c:extLst>
          </c:dPt>
          <c:dPt>
            <c:idx val="4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8611-477B-AE73-1668AE01C34C}"/>
              </c:ext>
            </c:extLst>
          </c:dPt>
          <c:dPt>
            <c:idx val="4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8611-477B-AE73-1668AE01C34C}"/>
              </c:ext>
            </c:extLst>
          </c:dPt>
          <c:dPt>
            <c:idx val="4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8611-477B-AE73-1668AE01C34C}"/>
              </c:ext>
            </c:extLst>
          </c:dPt>
          <c:cat>
            <c:multiLvlStrRef>
              <c:f>'14_16 imports exports by sector'!$C$10:$AV$11</c:f>
              <c:multiLvlStrCache>
                <c:ptCount val="46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2023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  <c:pt idx="28">
                    <c:v>2022</c:v>
                  </c:pt>
                  <c:pt idx="29">
                    <c:v>2023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3">
                    <c:v>2021</c:v>
                  </c:pt>
                  <c:pt idx="44">
                    <c:v>2022</c:v>
                  </c:pt>
                  <c:pt idx="45">
                    <c:v>2023</c:v>
                  </c:pt>
                </c:lvl>
                <c:lvl>
                  <c:pt idx="0">
                    <c:v>Agriculture</c:v>
                  </c:pt>
                  <c:pt idx="16">
                    <c:v>Mining</c:v>
                  </c:pt>
                  <c:pt idx="32">
                    <c:v>Manufacturing</c:v>
                  </c:pt>
                </c:lvl>
              </c:multiLvlStrCache>
            </c:multiLvlStrRef>
          </c:cat>
          <c:val>
            <c:numRef>
              <c:f>'14_16 imports exports by sector'!$C$12:$AV$12</c:f>
              <c:numCache>
                <c:formatCode>_ * #\ ##0_ ;_ * \-#\ ##0_ ;_ * "-"??_ ;_ @_ </c:formatCode>
                <c:ptCount val="46"/>
                <c:pt idx="0">
                  <c:v>7.6148915942028976</c:v>
                </c:pt>
                <c:pt idx="1">
                  <c:v>11.986407107709129</c:v>
                </c:pt>
                <c:pt idx="2">
                  <c:v>12.759347722567286</c:v>
                </c:pt>
                <c:pt idx="3">
                  <c:v>12.452331501472036</c:v>
                </c:pt>
                <c:pt idx="4">
                  <c:v>11.892764514630748</c:v>
                </c:pt>
                <c:pt idx="5">
                  <c:v>15.059336049601416</c:v>
                </c:pt>
                <c:pt idx="6">
                  <c:v>14.547660349127179</c:v>
                </c:pt>
                <c:pt idx="7">
                  <c:v>13.056130476190477</c:v>
                </c:pt>
                <c:pt idx="8">
                  <c:v>13.525825491679274</c:v>
                </c:pt>
                <c:pt idx="9">
                  <c:v>13.161318702150931</c:v>
                </c:pt>
                <c:pt idx="10">
                  <c:v>13.56432961130742</c:v>
                </c:pt>
                <c:pt idx="11">
                  <c:v>13.233321715817695</c:v>
                </c:pt>
                <c:pt idx="12">
                  <c:v>13.480092730109206</c:v>
                </c:pt>
                <c:pt idx="13">
                  <c:v>15.593300000000001</c:v>
                </c:pt>
                <c:pt idx="16">
                  <c:v>60.851492753623184</c:v>
                </c:pt>
                <c:pt idx="17">
                  <c:v>86.397248769819555</c:v>
                </c:pt>
                <c:pt idx="18">
                  <c:v>87.631611180124224</c:v>
                </c:pt>
                <c:pt idx="19">
                  <c:v>96.301869185475979</c:v>
                </c:pt>
                <c:pt idx="20">
                  <c:v>105.43907301439853</c:v>
                </c:pt>
                <c:pt idx="21">
                  <c:v>63.603617449069972</c:v>
                </c:pt>
                <c:pt idx="22">
                  <c:v>62.688307813798836</c:v>
                </c:pt>
                <c:pt idx="23">
                  <c:v>64.085410634920635</c:v>
                </c:pt>
                <c:pt idx="24">
                  <c:v>86.49132428139184</c:v>
                </c:pt>
                <c:pt idx="25">
                  <c:v>79.928508713087865</c:v>
                </c:pt>
                <c:pt idx="26">
                  <c:v>50.03376212014134</c:v>
                </c:pt>
                <c:pt idx="27">
                  <c:v>83.163878686327109</c:v>
                </c:pt>
                <c:pt idx="28">
                  <c:v>128.79795644305773</c:v>
                </c:pt>
                <c:pt idx="29">
                  <c:v>129.8869</c:v>
                </c:pt>
                <c:pt idx="32">
                  <c:v>222.47090086956524</c:v>
                </c:pt>
                <c:pt idx="33">
                  <c:v>281.64645117550577</c:v>
                </c:pt>
                <c:pt idx="34">
                  <c:v>282.97414565217383</c:v>
                </c:pt>
                <c:pt idx="35">
                  <c:v>314.21451746810612</c:v>
                </c:pt>
                <c:pt idx="36">
                  <c:v>323.21631054342782</c:v>
                </c:pt>
                <c:pt idx="37">
                  <c:v>341.96543312666074</c:v>
                </c:pt>
                <c:pt idx="38">
                  <c:v>307.86995411471327</c:v>
                </c:pt>
                <c:pt idx="39">
                  <c:v>314.31851698412697</c:v>
                </c:pt>
                <c:pt idx="40">
                  <c:v>318.14847503782153</c:v>
                </c:pt>
                <c:pt idx="41">
                  <c:v>301.14274910681735</c:v>
                </c:pt>
                <c:pt idx="42">
                  <c:v>305.41264530035335</c:v>
                </c:pt>
                <c:pt idx="43">
                  <c:v>335.69602794906172</c:v>
                </c:pt>
                <c:pt idx="44">
                  <c:v>371.66354458658344</c:v>
                </c:pt>
                <c:pt idx="45">
                  <c:v>352.22550000000001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C-8611-477B-AE73-1668AE01C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</a:rPr>
                  <a:t>billions of constant (2023) rand</a:t>
                </a:r>
                <a:endParaRPr lang="en-ZA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Imports in billions of U.S. dollars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89956449349649"/>
          <c:y val="0.10925709840528978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'14_16 imports exports by sector'!$B$16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BC-4642-AD1C-49E21823DD49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FBC-4642-AD1C-49E21823DD49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FBC-4642-AD1C-49E21823DD49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FBC-4642-AD1C-49E21823DD49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FBC-4642-AD1C-49E21823DD49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FBC-4642-AD1C-49E21823DD49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FBC-4642-AD1C-49E21823DD49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FBC-4642-AD1C-49E21823DD49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FBC-4642-AD1C-49E21823DD49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FBC-4642-AD1C-49E21823DD4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FBC-4642-AD1C-49E21823DD4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FBC-4642-AD1C-49E21823DD4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FBC-4642-AD1C-49E21823DD49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FBC-4642-AD1C-49E21823DD49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FBC-4642-AD1C-49E21823DD49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FBC-4642-AD1C-49E21823DD49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FBC-4642-AD1C-49E21823DD49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CFBC-4642-AD1C-49E21823DD49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CFBC-4642-AD1C-49E21823DD49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FBC-4642-AD1C-49E21823DD49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CFBC-4642-AD1C-49E21823DD49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CFBC-4642-AD1C-49E21823DD49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CFBC-4642-AD1C-49E21823DD49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CFBC-4642-AD1C-49E21823DD49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CFBC-4642-AD1C-49E21823DD49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CFBC-4642-AD1C-49E21823DD49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CFBC-4642-AD1C-49E21823DD49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CFBC-4642-AD1C-49E21823DD49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CFBC-4642-AD1C-49E21823DD49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CFBC-4642-AD1C-49E21823DD49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CFBC-4642-AD1C-49E21823DD49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CFBC-4642-AD1C-49E21823DD49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CFBC-4642-AD1C-49E21823DD49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CFBC-4642-AD1C-49E21823DD49}"/>
              </c:ext>
            </c:extLst>
          </c:dPt>
          <c:dPt>
            <c:idx val="4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CFBC-4642-AD1C-49E21823DD49}"/>
              </c:ext>
            </c:extLst>
          </c:dPt>
          <c:dPt>
            <c:idx val="4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CFBC-4642-AD1C-49E21823DD49}"/>
              </c:ext>
            </c:extLst>
          </c:dPt>
          <c:dPt>
            <c:idx val="4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CFBC-4642-AD1C-49E21823DD49}"/>
              </c:ext>
            </c:extLst>
          </c:dPt>
          <c:dPt>
            <c:idx val="4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CFBC-4642-AD1C-49E21823DD49}"/>
              </c:ext>
            </c:extLst>
          </c:dPt>
          <c:cat>
            <c:multiLvlStrRef>
              <c:f>'14_16 imports exports by sector'!$C$14:$AV$15</c:f>
              <c:multiLvlStrCache>
                <c:ptCount val="46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2023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  <c:pt idx="28">
                    <c:v>2022</c:v>
                  </c:pt>
                  <c:pt idx="29">
                    <c:v>2023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3">
                    <c:v>2021</c:v>
                  </c:pt>
                  <c:pt idx="44">
                    <c:v>2022</c:v>
                  </c:pt>
                  <c:pt idx="45">
                    <c:v>2023</c:v>
                  </c:pt>
                </c:lvl>
                <c:lvl>
                  <c:pt idx="0">
                    <c:v>Agriculture</c:v>
                  </c:pt>
                  <c:pt idx="16">
                    <c:v>Mining</c:v>
                  </c:pt>
                  <c:pt idx="32">
                    <c:v>Manufacturing</c:v>
                  </c:pt>
                </c:lvl>
              </c:multiLvlStrCache>
            </c:multiLvlStrRef>
          </c:cat>
          <c:val>
            <c:numRef>
              <c:f>'14_16 imports exports by sector'!$C$16:$AV$16</c:f>
              <c:numCache>
                <c:formatCode>_ * #\ ##0_ ;_ * \-#\ ##0_ ;_ * "-"??_ ;_ @_ </c:formatCode>
                <c:ptCount val="46"/>
                <c:pt idx="0">
                  <c:v>0.56217209129213463</c:v>
                </c:pt>
                <c:pt idx="1">
                  <c:v>0.80088679223160464</c:v>
                </c:pt>
                <c:pt idx="2">
                  <c:v>0.8378768620050705</c:v>
                </c:pt>
                <c:pt idx="3">
                  <c:v>0.74041206449981645</c:v>
                </c:pt>
                <c:pt idx="4">
                  <c:v>0.67667948051838178</c:v>
                </c:pt>
                <c:pt idx="5">
                  <c:v>0.70649326764142362</c:v>
                </c:pt>
                <c:pt idx="6">
                  <c:v>0.74453587558299539</c:v>
                </c:pt>
                <c:pt idx="7">
                  <c:v>0.71297265358108353</c:v>
                </c:pt>
                <c:pt idx="8">
                  <c:v>0.7409559617664192</c:v>
                </c:pt>
                <c:pt idx="9">
                  <c:v>0.72427341700276726</c:v>
                </c:pt>
                <c:pt idx="10">
                  <c:v>0.72324402120560094</c:v>
                </c:pt>
                <c:pt idx="11">
                  <c:v>0.7591816051074004</c:v>
                </c:pt>
                <c:pt idx="12">
                  <c:v>0.72337393638798764</c:v>
                </c:pt>
                <c:pt idx="13">
                  <c:v>0.83101300756944929</c:v>
                </c:pt>
                <c:pt idx="16">
                  <c:v>4.4935270683788371</c:v>
                </c:pt>
                <c:pt idx="17">
                  <c:v>5.7730361767706038</c:v>
                </c:pt>
                <c:pt idx="18">
                  <c:v>5.7607914178038451</c:v>
                </c:pt>
                <c:pt idx="19">
                  <c:v>5.719248548823848</c:v>
                </c:pt>
                <c:pt idx="20">
                  <c:v>6.0038376138007328</c:v>
                </c:pt>
                <c:pt idx="21">
                  <c:v>2.9907529988569208</c:v>
                </c:pt>
                <c:pt idx="22">
                  <c:v>3.210021864381841</c:v>
                </c:pt>
                <c:pt idx="23">
                  <c:v>3.5101708321279657</c:v>
                </c:pt>
                <c:pt idx="24">
                  <c:v>4.7381920987072039</c:v>
                </c:pt>
                <c:pt idx="25">
                  <c:v>4.4068345541569247</c:v>
                </c:pt>
                <c:pt idx="26">
                  <c:v>2.67915930600366</c:v>
                </c:pt>
                <c:pt idx="27">
                  <c:v>4.7515218034195641</c:v>
                </c:pt>
                <c:pt idx="28">
                  <c:v>6.9122475003570019</c:v>
                </c:pt>
                <c:pt idx="29">
                  <c:v>6.9171765325278258</c:v>
                </c:pt>
                <c:pt idx="32">
                  <c:v>16.418721127724236</c:v>
                </c:pt>
                <c:pt idx="33">
                  <c:v>18.834416209572105</c:v>
                </c:pt>
                <c:pt idx="34">
                  <c:v>18.594284593638193</c:v>
                </c:pt>
                <c:pt idx="35">
                  <c:v>18.67305406911737</c:v>
                </c:pt>
                <c:pt idx="36">
                  <c:v>18.38783982354823</c:v>
                </c:pt>
                <c:pt idx="37">
                  <c:v>16.161838887061336</c:v>
                </c:pt>
                <c:pt idx="38">
                  <c:v>15.754548975254272</c:v>
                </c:pt>
                <c:pt idx="39">
                  <c:v>17.138963836070854</c:v>
                </c:pt>
                <c:pt idx="40">
                  <c:v>17.431582813521462</c:v>
                </c:pt>
                <c:pt idx="41">
                  <c:v>16.565243974203639</c:v>
                </c:pt>
                <c:pt idx="42">
                  <c:v>16.288688067055602</c:v>
                </c:pt>
                <c:pt idx="43">
                  <c:v>19.245131623059589</c:v>
                </c:pt>
                <c:pt idx="44">
                  <c:v>19.988885757903834</c:v>
                </c:pt>
                <c:pt idx="45">
                  <c:v>18.772630887127576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C-CFBC-4642-AD1C-49E21823D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</a:rPr>
                  <a:t>billions of U.S. dollars</a:t>
                </a:r>
                <a:endParaRPr lang="en-ZA" sz="8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SA growth compared to UMIC'!$C$4</c:f>
              <c:strCache>
                <c:ptCount val="1"/>
                <c:pt idx="0">
                  <c:v> South Africa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'2. SA growth compared to UMIC'!$A$5:$B$9</c:f>
              <c:multiLvlStrCache>
                <c:ptCount val="5"/>
                <c:lvl>
                  <c:pt idx="0">
                    <c:v> 1985 to 1994 </c:v>
                  </c:pt>
                  <c:pt idx="1">
                    <c:v> 1994 to 2007 </c:v>
                  </c:pt>
                  <c:pt idx="2">
                    <c:v> 2007 to 2015 </c:v>
                  </c:pt>
                  <c:pt idx="3">
                    <c:v> 2015 to 2019 </c:v>
                  </c:pt>
                  <c:pt idx="4">
                    <c:v> 2019 to 2022 </c:v>
                  </c:pt>
                </c:lvl>
                <c:lvl>
                  <c:pt idx="0">
                    <c:v> apartheid </c:v>
                  </c:pt>
                  <c:pt idx="1">
                    <c:v> RDP </c:v>
                  </c:pt>
                  <c:pt idx="2">
                    <c:v> IPAP </c:v>
                  </c:pt>
                  <c:pt idx="4">
                    <c:v> Re-imagined </c:v>
                  </c:pt>
                </c:lvl>
              </c:multiLvlStrCache>
            </c:multiLvlStrRef>
          </c:cat>
          <c:val>
            <c:numRef>
              <c:f>'2. SA growth compared to UMIC'!$C$5:$C$9</c:f>
              <c:numCache>
                <c:formatCode>0.0%</c:formatCode>
                <c:ptCount val="5"/>
                <c:pt idx="0">
                  <c:v>8.2666761435477021E-3</c:v>
                </c:pt>
                <c:pt idx="1">
                  <c:v>3.2435119633491105E-2</c:v>
                </c:pt>
                <c:pt idx="2">
                  <c:v>1.9239198627034382E-2</c:v>
                </c:pt>
                <c:pt idx="3">
                  <c:v>9.0861218522015896E-3</c:v>
                </c:pt>
                <c:pt idx="4">
                  <c:v>1.1327660423057218E-3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9-4CFB-9B9A-604A9BFC8FF8}"/>
            </c:ext>
          </c:extLst>
        </c:ser>
        <c:ser>
          <c:idx val="1"/>
          <c:order val="1"/>
          <c:tx>
            <c:strRef>
              <c:f>'2. SA growth compared to UMIC'!$D$4</c:f>
              <c:strCache>
                <c:ptCount val="1"/>
                <c:pt idx="0">
                  <c:v> Upper middle income ex SA and China 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'2. SA growth compared to UMIC'!$A$5:$B$9</c:f>
              <c:multiLvlStrCache>
                <c:ptCount val="5"/>
                <c:lvl>
                  <c:pt idx="0">
                    <c:v> 1985 to 1994 </c:v>
                  </c:pt>
                  <c:pt idx="1">
                    <c:v> 1994 to 2007 </c:v>
                  </c:pt>
                  <c:pt idx="2">
                    <c:v> 2007 to 2015 </c:v>
                  </c:pt>
                  <c:pt idx="3">
                    <c:v> 2015 to 2019 </c:v>
                  </c:pt>
                  <c:pt idx="4">
                    <c:v> 2019 to 2022 </c:v>
                  </c:pt>
                </c:lvl>
                <c:lvl>
                  <c:pt idx="0">
                    <c:v> apartheid </c:v>
                  </c:pt>
                  <c:pt idx="1">
                    <c:v> RDP </c:v>
                  </c:pt>
                  <c:pt idx="2">
                    <c:v> IPAP </c:v>
                  </c:pt>
                  <c:pt idx="4">
                    <c:v> Re-imagined </c:v>
                  </c:pt>
                </c:lvl>
              </c:multiLvlStrCache>
            </c:multiLvlStrRef>
          </c:cat>
          <c:val>
            <c:numRef>
              <c:f>'2. SA growth compared to UMIC'!$D$5:$D$9</c:f>
              <c:numCache>
                <c:formatCode>0.0%</c:formatCode>
                <c:ptCount val="5"/>
                <c:pt idx="0">
                  <c:v>1.8832806146495518E-2</c:v>
                </c:pt>
                <c:pt idx="1">
                  <c:v>3.2242958720986703E-2</c:v>
                </c:pt>
                <c:pt idx="2">
                  <c:v>2.8121917818050957E-2</c:v>
                </c:pt>
                <c:pt idx="3">
                  <c:v>2.1761654124165419E-2</c:v>
                </c:pt>
                <c:pt idx="4">
                  <c:v>1.576318516413755E-2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79-4CFB-9B9A-604A9BFC8FF8}"/>
            </c:ext>
          </c:extLst>
        </c:ser>
        <c:ser>
          <c:idx val="2"/>
          <c:order val="2"/>
          <c:tx>
            <c:strRef>
              <c:f>'2. SA growth compared to UMIC'!$E$4</c:f>
              <c:strCache>
                <c:ptCount val="1"/>
                <c:pt idx="0">
                  <c:v> China 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multiLvlStrRef>
              <c:f>'2. SA growth compared to UMIC'!$A$5:$B$9</c:f>
              <c:multiLvlStrCache>
                <c:ptCount val="5"/>
                <c:lvl>
                  <c:pt idx="0">
                    <c:v> 1985 to 1994 </c:v>
                  </c:pt>
                  <c:pt idx="1">
                    <c:v> 1994 to 2007 </c:v>
                  </c:pt>
                  <c:pt idx="2">
                    <c:v> 2007 to 2015 </c:v>
                  </c:pt>
                  <c:pt idx="3">
                    <c:v> 2015 to 2019 </c:v>
                  </c:pt>
                  <c:pt idx="4">
                    <c:v> 2019 to 2022 </c:v>
                  </c:pt>
                </c:lvl>
                <c:lvl>
                  <c:pt idx="0">
                    <c:v> apartheid </c:v>
                  </c:pt>
                  <c:pt idx="1">
                    <c:v> RDP </c:v>
                  </c:pt>
                  <c:pt idx="2">
                    <c:v> IPAP </c:v>
                  </c:pt>
                  <c:pt idx="4">
                    <c:v> Re-imagined </c:v>
                  </c:pt>
                </c:lvl>
              </c:multiLvlStrCache>
            </c:multiLvlStrRef>
          </c:cat>
          <c:val>
            <c:numRef>
              <c:f>'2. SA growth compared to UMIC'!$E$5:$E$9</c:f>
              <c:numCache>
                <c:formatCode>0.0%</c:formatCode>
                <c:ptCount val="5"/>
                <c:pt idx="0">
                  <c:v>0.10320082191513236</c:v>
                </c:pt>
                <c:pt idx="1">
                  <c:v>9.9283131552355242E-2</c:v>
                </c:pt>
                <c:pt idx="2">
                  <c:v>8.6598559197337721E-2</c:v>
                </c:pt>
                <c:pt idx="3">
                  <c:v>6.6233254846931544E-2</c:v>
                </c:pt>
                <c:pt idx="4">
                  <c:v>4.522525137877631E-2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79-4CFB-9B9A-604A9BFC8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889956449349649"/>
          <c:y val="0.10925709840528978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'14_16 imports exports by sector'!$B$4</c:f>
              <c:strCache>
                <c:ptCount val="1"/>
                <c:pt idx="0">
                  <c:v>constant rand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B8-4250-8BB2-17C90BECEB4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B8-4250-8BB2-17C90BECEB47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B8-4250-8BB2-17C90BECEB47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DB8-4250-8BB2-17C90BECEB47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DB8-4250-8BB2-17C90BECEB47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DB8-4250-8BB2-17C90BECEB47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DB8-4250-8BB2-17C90BECEB47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DB8-4250-8BB2-17C90BECEB47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DB8-4250-8BB2-17C90BECEB47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DB8-4250-8BB2-17C90BECEB4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DB8-4250-8BB2-17C90BECEB4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DB8-4250-8BB2-17C90BECEB4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DB8-4250-8BB2-17C90BECEB47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DB8-4250-8BB2-17C90BECEB47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DB8-4250-8BB2-17C90BECEB47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DB8-4250-8BB2-17C90BECEB47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DB8-4250-8BB2-17C90BECEB47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5DB8-4250-8BB2-17C90BECEB47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5DB8-4250-8BB2-17C90BECEB47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5DB8-4250-8BB2-17C90BECEB47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DB8-4250-8BB2-17C90BECEB47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5DB8-4250-8BB2-17C90BECEB47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5DB8-4250-8BB2-17C90BECEB47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5DB8-4250-8BB2-17C90BECEB47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5DB8-4250-8BB2-17C90BECEB47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5DB8-4250-8BB2-17C90BECEB47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5DB8-4250-8BB2-17C90BECEB47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5DB8-4250-8BB2-17C90BECEB47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5DB8-4250-8BB2-17C90BECEB47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5DB8-4250-8BB2-17C90BECEB47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5DB8-4250-8BB2-17C90BECEB47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5DB8-4250-8BB2-17C90BECEB47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5DB8-4250-8BB2-17C90BECEB47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5DB8-4250-8BB2-17C90BECEB47}"/>
              </c:ext>
            </c:extLst>
          </c:dPt>
          <c:dPt>
            <c:idx val="4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5DB8-4250-8BB2-17C90BECEB47}"/>
              </c:ext>
            </c:extLst>
          </c:dPt>
          <c:dPt>
            <c:idx val="4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5DB8-4250-8BB2-17C90BECEB47}"/>
              </c:ext>
            </c:extLst>
          </c:dPt>
          <c:dPt>
            <c:idx val="4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5DB8-4250-8BB2-17C90BECEB47}"/>
              </c:ext>
            </c:extLst>
          </c:dPt>
          <c:dPt>
            <c:idx val="4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5DB8-4250-8BB2-17C90BECEB47}"/>
              </c:ext>
            </c:extLst>
          </c:dPt>
          <c:cat>
            <c:multiLvlStrRef>
              <c:f>'14_16 imports exports by sector'!$C$2:$AV$3</c:f>
              <c:multiLvlStrCache>
                <c:ptCount val="46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2023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  <c:pt idx="28">
                    <c:v>2022</c:v>
                  </c:pt>
                  <c:pt idx="29">
                    <c:v>2023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3">
                    <c:v>2021</c:v>
                  </c:pt>
                  <c:pt idx="44">
                    <c:v>2022</c:v>
                  </c:pt>
                  <c:pt idx="45">
                    <c:v>2023</c:v>
                  </c:pt>
                </c:lvl>
                <c:lvl>
                  <c:pt idx="0">
                    <c:v>Agriculture</c:v>
                  </c:pt>
                  <c:pt idx="16">
                    <c:v>Mining</c:v>
                  </c:pt>
                  <c:pt idx="32">
                    <c:v>Manufacturing</c:v>
                  </c:pt>
                </c:lvl>
              </c:multiLvlStrCache>
            </c:multiLvlStrRef>
          </c:cat>
          <c:val>
            <c:numRef>
              <c:f>'14_16 imports exports by sector'!$C$4:$AV$4</c:f>
              <c:numCache>
                <c:formatCode>_ * #\ ##0_ ;_ * \-#\ ##0_ ;_ * "-"??_ ;_ @_ </c:formatCode>
                <c:ptCount val="46"/>
                <c:pt idx="0">
                  <c:v>9.9532750144927515</c:v>
                </c:pt>
                <c:pt idx="1">
                  <c:v>12.143765336249317</c:v>
                </c:pt>
                <c:pt idx="2">
                  <c:v>10.150901449275361</c:v>
                </c:pt>
                <c:pt idx="3">
                  <c:v>16.754507654563302</c:v>
                </c:pt>
                <c:pt idx="4">
                  <c:v>18.459782257315375</c:v>
                </c:pt>
                <c:pt idx="5">
                  <c:v>21.484387156775909</c:v>
                </c:pt>
                <c:pt idx="6">
                  <c:v>20.352443059019119</c:v>
                </c:pt>
                <c:pt idx="7">
                  <c:v>19.839321984126986</c:v>
                </c:pt>
                <c:pt idx="8">
                  <c:v>21.293169213313167</c:v>
                </c:pt>
                <c:pt idx="9">
                  <c:v>21.085160991615027</c:v>
                </c:pt>
                <c:pt idx="10">
                  <c:v>23.500597809187283</c:v>
                </c:pt>
                <c:pt idx="11">
                  <c:v>26.262408713136729</c:v>
                </c:pt>
                <c:pt idx="12">
                  <c:v>29.637927488299535</c:v>
                </c:pt>
                <c:pt idx="13">
                  <c:v>31.706799999999998</c:v>
                </c:pt>
                <c:pt idx="16">
                  <c:v>157.38122295652175</c:v>
                </c:pt>
                <c:pt idx="17">
                  <c:v>183.93438764352103</c:v>
                </c:pt>
                <c:pt idx="18">
                  <c:v>125.38642463768113</c:v>
                </c:pt>
                <c:pt idx="19">
                  <c:v>176.78965240431799</c:v>
                </c:pt>
                <c:pt idx="20">
                  <c:v>162.31039544821181</c:v>
                </c:pt>
                <c:pt idx="21">
                  <c:v>152.87868184233835</c:v>
                </c:pt>
                <c:pt idx="22">
                  <c:v>159.37836650041561</c:v>
                </c:pt>
                <c:pt idx="23">
                  <c:v>191.74007428571426</c:v>
                </c:pt>
                <c:pt idx="24">
                  <c:v>184.98516701966716</c:v>
                </c:pt>
                <c:pt idx="25">
                  <c:v>189.3201186292381</c:v>
                </c:pt>
                <c:pt idx="26">
                  <c:v>236.16434296819787</c:v>
                </c:pt>
                <c:pt idx="27">
                  <c:v>279.52581347184992</c:v>
                </c:pt>
                <c:pt idx="28">
                  <c:v>250.0978975351014</c:v>
                </c:pt>
                <c:pt idx="29">
                  <c:v>225.49140000000003</c:v>
                </c:pt>
                <c:pt idx="32">
                  <c:v>154.02941588405795</c:v>
                </c:pt>
                <c:pt idx="33">
                  <c:v>160.11319945325312</c:v>
                </c:pt>
                <c:pt idx="34">
                  <c:v>191.22409171842651</c:v>
                </c:pt>
                <c:pt idx="35">
                  <c:v>215.2526837095192</c:v>
                </c:pt>
                <c:pt idx="36">
                  <c:v>227.9907832791454</c:v>
                </c:pt>
                <c:pt idx="37">
                  <c:v>227.24973055801595</c:v>
                </c:pt>
                <c:pt idx="38">
                  <c:v>214.4266716541978</c:v>
                </c:pt>
                <c:pt idx="39">
                  <c:v>223.76412492063491</c:v>
                </c:pt>
                <c:pt idx="40">
                  <c:v>231.96465181543115</c:v>
                </c:pt>
                <c:pt idx="41">
                  <c:v>211.31026977761579</c:v>
                </c:pt>
                <c:pt idx="42">
                  <c:v>232.75915893992934</c:v>
                </c:pt>
                <c:pt idx="43">
                  <c:v>231.18962117962468</c:v>
                </c:pt>
                <c:pt idx="44">
                  <c:v>241.94036580343217</c:v>
                </c:pt>
                <c:pt idx="45">
                  <c:v>262.2527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C-5DB8-4250-8BB2-17C90BECE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 Mining revenues'!$C$7</c:f>
              <c:strCache>
                <c:ptCount val="1"/>
                <c:pt idx="0">
                  <c:v> Q4 2015 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'15. Mining revenues'!$D$6:$H$6</c:f>
              <c:strCache>
                <c:ptCount val="5"/>
                <c:pt idx="0">
                  <c:v> iron ore </c:v>
                </c:pt>
                <c:pt idx="1">
                  <c:v> manganese/
chromium </c:v>
                </c:pt>
                <c:pt idx="2">
                  <c:v> coal </c:v>
                </c:pt>
                <c:pt idx="3">
                  <c:v> gold </c:v>
                </c:pt>
                <c:pt idx="4">
                  <c:v> platinum </c:v>
                </c:pt>
              </c:strCache>
            </c:strRef>
          </c:cat>
          <c:val>
            <c:numRef>
              <c:f>'15. Mining revenues'!$D$7:$H$7</c:f>
              <c:numCache>
                <c:formatCode>_-* #\ ##0_-;\-* #\ ##0_-;_-* "-"??_-;_-@_-</c:formatCode>
                <c:ptCount val="5"/>
                <c:pt idx="0">
                  <c:v>18.238765742559682</c:v>
                </c:pt>
                <c:pt idx="1">
                  <c:v>9.0887034799801043</c:v>
                </c:pt>
                <c:pt idx="2">
                  <c:v>21.215714098653844</c:v>
                </c:pt>
                <c:pt idx="3">
                  <c:v>20.885692102831563</c:v>
                </c:pt>
                <c:pt idx="4">
                  <c:v>30.504597882035803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0-4F49-9B85-131653D1CAAD}"/>
            </c:ext>
          </c:extLst>
        </c:ser>
        <c:ser>
          <c:idx val="1"/>
          <c:order val="1"/>
          <c:tx>
            <c:strRef>
              <c:f>'15. Mining revenues'!$C$8</c:f>
              <c:strCache>
                <c:ptCount val="1"/>
                <c:pt idx="0">
                  <c:v> Q4 2019 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'15. Mining revenues'!$D$6:$H$6</c:f>
              <c:strCache>
                <c:ptCount val="5"/>
                <c:pt idx="0">
                  <c:v> iron ore </c:v>
                </c:pt>
                <c:pt idx="1">
                  <c:v> manganese/
chromium </c:v>
                </c:pt>
                <c:pt idx="2">
                  <c:v> coal </c:v>
                </c:pt>
                <c:pt idx="3">
                  <c:v> gold </c:v>
                </c:pt>
                <c:pt idx="4">
                  <c:v> platinum </c:v>
                </c:pt>
              </c:strCache>
            </c:strRef>
          </c:cat>
          <c:val>
            <c:numRef>
              <c:f>'15. Mining revenues'!$D$8:$H$8</c:f>
              <c:numCache>
                <c:formatCode>_-* #\ ##0_-;\-* #\ ##0_-;_-* "-"??_-;_-@_-</c:formatCode>
                <c:ptCount val="5"/>
                <c:pt idx="0">
                  <c:v>26.785035597586248</c:v>
                </c:pt>
                <c:pt idx="1">
                  <c:v>19.27897324706332</c:v>
                </c:pt>
                <c:pt idx="2">
                  <c:v>24.275961832767468</c:v>
                </c:pt>
                <c:pt idx="3">
                  <c:v>28.537154001465069</c:v>
                </c:pt>
                <c:pt idx="4">
                  <c:v>49.523335101040395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0-4F49-9B85-131653D1CAAD}"/>
            </c:ext>
          </c:extLst>
        </c:ser>
        <c:ser>
          <c:idx val="2"/>
          <c:order val="2"/>
          <c:tx>
            <c:strRef>
              <c:f>'15. Mining revenues'!$C$9</c:f>
              <c:strCache>
                <c:ptCount val="1"/>
                <c:pt idx="0">
                  <c:v> Q4 2020 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'15. Mining revenues'!$D$6:$H$6</c:f>
              <c:strCache>
                <c:ptCount val="5"/>
                <c:pt idx="0">
                  <c:v> iron ore </c:v>
                </c:pt>
                <c:pt idx="1">
                  <c:v> manganese/
chromium </c:v>
                </c:pt>
                <c:pt idx="2">
                  <c:v> coal </c:v>
                </c:pt>
                <c:pt idx="3">
                  <c:v> gold </c:v>
                </c:pt>
                <c:pt idx="4">
                  <c:v> platinum </c:v>
                </c:pt>
              </c:strCache>
            </c:strRef>
          </c:cat>
          <c:val>
            <c:numRef>
              <c:f>'15. Mining revenues'!$D$9:$H$9</c:f>
              <c:numCache>
                <c:formatCode>_-* #\ ##0_-;\-* #\ ##0_-;_-* "-"??_-;_-@_-</c:formatCode>
                <c:ptCount val="5"/>
                <c:pt idx="0">
                  <c:v>40.337695970554023</c:v>
                </c:pt>
                <c:pt idx="1">
                  <c:v>21.087042697941737</c:v>
                </c:pt>
                <c:pt idx="2">
                  <c:v>19.018842477568857</c:v>
                </c:pt>
                <c:pt idx="3">
                  <c:v>38.119988934213978</c:v>
                </c:pt>
                <c:pt idx="4">
                  <c:v>67.212838126467162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0-4F49-9B85-131653D1CAAD}"/>
            </c:ext>
          </c:extLst>
        </c:ser>
        <c:ser>
          <c:idx val="3"/>
          <c:order val="3"/>
          <c:tx>
            <c:strRef>
              <c:f>'15. Mining revenues'!$C$10</c:f>
              <c:strCache>
                <c:ptCount val="1"/>
                <c:pt idx="0">
                  <c:v> Q4 2021 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'15. Mining revenues'!$D$6:$H$6</c:f>
              <c:strCache>
                <c:ptCount val="5"/>
                <c:pt idx="0">
                  <c:v> iron ore </c:v>
                </c:pt>
                <c:pt idx="1">
                  <c:v> manganese/
chromium </c:v>
                </c:pt>
                <c:pt idx="2">
                  <c:v> coal </c:v>
                </c:pt>
                <c:pt idx="3">
                  <c:v> gold </c:v>
                </c:pt>
                <c:pt idx="4">
                  <c:v> platinum </c:v>
                </c:pt>
              </c:strCache>
            </c:strRef>
          </c:cat>
          <c:val>
            <c:numRef>
              <c:f>'15. Mining revenues'!$D$10:$H$10</c:f>
              <c:numCache>
                <c:formatCode>_-* #\ ##0_-;\-* #\ ##0_-;_-* "-"??_-;_-@_-</c:formatCode>
                <c:ptCount val="5"/>
                <c:pt idx="0">
                  <c:v>31.701543978426002</c:v>
                </c:pt>
                <c:pt idx="1">
                  <c:v>20.295248390781001</c:v>
                </c:pt>
                <c:pt idx="2">
                  <c:v>37.733536898400004</c:v>
                </c:pt>
                <c:pt idx="3">
                  <c:v>33.750389724240001</c:v>
                </c:pt>
                <c:pt idx="4">
                  <c:v>93.757683282738995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0-4F49-9B85-131653D1CAAD}"/>
            </c:ext>
          </c:extLst>
        </c:ser>
        <c:ser>
          <c:idx val="4"/>
          <c:order val="4"/>
          <c:tx>
            <c:strRef>
              <c:f>'15. Mining revenues'!$C$11</c:f>
              <c:strCache>
                <c:ptCount val="1"/>
                <c:pt idx="0">
                  <c:v> Q4 2022 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'15. Mining revenues'!$D$6:$H$6</c:f>
              <c:strCache>
                <c:ptCount val="5"/>
                <c:pt idx="0">
                  <c:v> iron ore </c:v>
                </c:pt>
                <c:pt idx="1">
                  <c:v> manganese/
chromium </c:v>
                </c:pt>
                <c:pt idx="2">
                  <c:v> coal </c:v>
                </c:pt>
                <c:pt idx="3">
                  <c:v> gold </c:v>
                </c:pt>
                <c:pt idx="4">
                  <c:v> platinum </c:v>
                </c:pt>
              </c:strCache>
            </c:strRef>
          </c:cat>
          <c:val>
            <c:numRef>
              <c:f>'15. Mining revenues'!$D$11:$H$11</c:f>
              <c:numCache>
                <c:formatCode>_-* #\ ##0_-;\-* #\ ##0_-;_-* "-"??_-;_-@_-</c:formatCode>
                <c:ptCount val="5"/>
                <c:pt idx="0">
                  <c:v>21.417111820601679</c:v>
                </c:pt>
                <c:pt idx="1">
                  <c:v>20.186550564778919</c:v>
                </c:pt>
                <c:pt idx="2">
                  <c:v>60.165139444407657</c:v>
                </c:pt>
                <c:pt idx="3">
                  <c:v>23.724331204888063</c:v>
                </c:pt>
                <c:pt idx="4">
                  <c:v>68.125199966197755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0-4F49-9B85-131653D1CAAD}"/>
            </c:ext>
          </c:extLst>
        </c:ser>
        <c:ser>
          <c:idx val="5"/>
          <c:order val="5"/>
          <c:tx>
            <c:strRef>
              <c:f>'15. Mining revenues'!$C$12</c:f>
              <c:strCache>
                <c:ptCount val="1"/>
                <c:pt idx="0">
                  <c:v> Q3 2023 </c:v>
                </c:pt>
              </c:strCache>
            </c:strRef>
          </c:tx>
          <c:spPr>
            <a:solidFill>
              <a:srgbClr val="F7964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'15. Mining revenues'!$D$6:$H$6</c:f>
              <c:strCache>
                <c:ptCount val="5"/>
                <c:pt idx="0">
                  <c:v> iron ore </c:v>
                </c:pt>
                <c:pt idx="1">
                  <c:v> manganese/
chromium </c:v>
                </c:pt>
                <c:pt idx="2">
                  <c:v> coal </c:v>
                </c:pt>
                <c:pt idx="3">
                  <c:v> gold </c:v>
                </c:pt>
                <c:pt idx="4">
                  <c:v> platinum </c:v>
                </c:pt>
              </c:strCache>
            </c:strRef>
          </c:cat>
          <c:val>
            <c:numRef>
              <c:f>'15. Mining revenues'!$D$12:$H$12</c:f>
              <c:numCache>
                <c:formatCode>_-* #\ ##0_-;\-* #\ ##0_-;_-* "-"??_-;_-@_-</c:formatCode>
                <c:ptCount val="5"/>
                <c:pt idx="0">
                  <c:v>27.764884765523256</c:v>
                </c:pt>
                <c:pt idx="1">
                  <c:v>33.862820835789805</c:v>
                </c:pt>
                <c:pt idx="2">
                  <c:v>28.807059303089446</c:v>
                </c:pt>
                <c:pt idx="3">
                  <c:v>32.010185465661898</c:v>
                </c:pt>
                <c:pt idx="4">
                  <c:v>44.938901010262079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0-4F49-9B85-131653D1CAAD}"/>
            </c:ext>
          </c:extLst>
        </c:ser>
        <c:ser>
          <c:idx val="6"/>
          <c:order val="6"/>
          <c:tx>
            <c:strRef>
              <c:f>'15. Mining revenues'!$C$13</c:f>
              <c:strCache>
                <c:ptCount val="1"/>
                <c:pt idx="0">
                  <c:v> Q4 2023 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'15. Mining revenues'!$D$6:$H$6</c:f>
              <c:strCache>
                <c:ptCount val="5"/>
                <c:pt idx="0">
                  <c:v> iron ore </c:v>
                </c:pt>
                <c:pt idx="1">
                  <c:v> manganese/
chromium </c:v>
                </c:pt>
                <c:pt idx="2">
                  <c:v> coal </c:v>
                </c:pt>
                <c:pt idx="3">
                  <c:v> gold </c:v>
                </c:pt>
                <c:pt idx="4">
                  <c:v> platinum </c:v>
                </c:pt>
              </c:strCache>
            </c:strRef>
          </c:cat>
          <c:val>
            <c:numRef>
              <c:f>'15. Mining revenues'!$D$13:$H$13</c:f>
              <c:numCache>
                <c:formatCode>_-* #\ ##0_-;\-* #\ ##0_-;_-* "-"??_-;_-@_-</c:formatCode>
                <c:ptCount val="5"/>
                <c:pt idx="0">
                  <c:v>33.960193171999997</c:v>
                </c:pt>
                <c:pt idx="1">
                  <c:v>31.069399562000001</c:v>
                </c:pt>
                <c:pt idx="2">
                  <c:v>34.070042936</c:v>
                </c:pt>
                <c:pt idx="3">
                  <c:v>30.496043543999999</c:v>
                </c:pt>
                <c:pt idx="4">
                  <c:v>47.810415122000002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40-4F49-9B85-131653D1C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'17. Public &amp; private investment'!$A$8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'17. Public &amp; private investment'!$B$5:$W$7</c:f>
              <c:multiLvlStrCache>
                <c:ptCount val="22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2019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4">
                    <c:v>1</c:v>
                  </c:pt>
                  <c:pt idx="15">
                    <c:v>2</c:v>
                  </c:pt>
                  <c:pt idx="16">
                    <c:v>3</c:v>
                  </c:pt>
                  <c:pt idx="17">
                    <c:v>4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</c:lvl>
                <c:lvl>
                  <c:pt idx="6">
                    <c:v>2020</c:v>
                  </c:pt>
                  <c:pt idx="10">
                    <c:v>2021</c:v>
                  </c:pt>
                  <c:pt idx="14">
                    <c:v>2022</c:v>
                  </c:pt>
                  <c:pt idx="18">
                    <c:v>2023</c:v>
                  </c:pt>
                </c:lvl>
                <c:lvl>
                  <c:pt idx="0">
                    <c:v>Annual</c:v>
                  </c:pt>
                  <c:pt idx="5">
                    <c:v> </c:v>
                  </c:pt>
                  <c:pt idx="6">
                    <c:v>Quarterly, annualised</c:v>
                  </c:pt>
                </c:lvl>
              </c:multiLvlStrCache>
            </c:multiLvlStrRef>
          </c:cat>
          <c:val>
            <c:numRef>
              <c:f>'17. Public &amp; private investment'!$B$8:$W$8</c:f>
              <c:numCache>
                <c:formatCode>0</c:formatCode>
                <c:ptCount val="22"/>
                <c:pt idx="0">
                  <c:v>114.84036303796042</c:v>
                </c:pt>
                <c:pt idx="1">
                  <c:v>137.442688005723</c:v>
                </c:pt>
                <c:pt idx="2">
                  <c:v>189.72925449083928</c:v>
                </c:pt>
                <c:pt idx="3">
                  <c:v>235.48042949703969</c:v>
                </c:pt>
                <c:pt idx="4">
                  <c:v>190.46523007680571</c:v>
                </c:pt>
                <c:pt idx="6">
                  <c:v>171.54648686558684</c:v>
                </c:pt>
                <c:pt idx="7">
                  <c:v>173.61627411359459</c:v>
                </c:pt>
                <c:pt idx="8">
                  <c:v>178.91986376933895</c:v>
                </c:pt>
                <c:pt idx="9">
                  <c:v>185.17005252855807</c:v>
                </c:pt>
                <c:pt idx="10">
                  <c:v>183.58665978184089</c:v>
                </c:pt>
                <c:pt idx="11">
                  <c:v>178.62438404734661</c:v>
                </c:pt>
                <c:pt idx="12">
                  <c:v>171.50271821624793</c:v>
                </c:pt>
                <c:pt idx="13">
                  <c:v>169.83474072879906</c:v>
                </c:pt>
                <c:pt idx="14">
                  <c:v>174.24016773689311</c:v>
                </c:pt>
                <c:pt idx="15">
                  <c:v>174.47705522754958</c:v>
                </c:pt>
                <c:pt idx="16">
                  <c:v>179.91680013329551</c:v>
                </c:pt>
                <c:pt idx="17">
                  <c:v>181.75829760475972</c:v>
                </c:pt>
                <c:pt idx="18">
                  <c:v>195.03442305738696</c:v>
                </c:pt>
                <c:pt idx="19">
                  <c:v>190.91651897696835</c:v>
                </c:pt>
                <c:pt idx="20">
                  <c:v>182.88456645987841</c:v>
                </c:pt>
                <c:pt idx="21">
                  <c:v>182.18958017046947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9-4E11-BCAD-E6CD67C35B56}"/>
            </c:ext>
          </c:extLst>
        </c:ser>
        <c:ser>
          <c:idx val="1"/>
          <c:order val="1"/>
          <c:tx>
            <c:strRef>
              <c:f>'17. Public &amp; private investment'!$A$9</c:f>
              <c:strCache>
                <c:ptCount val="1"/>
                <c:pt idx="0">
                  <c:v>Public corporations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'17. Public &amp; private investment'!$B$5:$W$7</c:f>
              <c:multiLvlStrCache>
                <c:ptCount val="22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2019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4">
                    <c:v>1</c:v>
                  </c:pt>
                  <c:pt idx="15">
                    <c:v>2</c:v>
                  </c:pt>
                  <c:pt idx="16">
                    <c:v>3</c:v>
                  </c:pt>
                  <c:pt idx="17">
                    <c:v>4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</c:lvl>
                <c:lvl>
                  <c:pt idx="6">
                    <c:v>2020</c:v>
                  </c:pt>
                  <c:pt idx="10">
                    <c:v>2021</c:v>
                  </c:pt>
                  <c:pt idx="14">
                    <c:v>2022</c:v>
                  </c:pt>
                  <c:pt idx="18">
                    <c:v>2023</c:v>
                  </c:pt>
                </c:lvl>
                <c:lvl>
                  <c:pt idx="0">
                    <c:v>Annual</c:v>
                  </c:pt>
                  <c:pt idx="5">
                    <c:v> </c:v>
                  </c:pt>
                  <c:pt idx="6">
                    <c:v>Quarterly, annualised</c:v>
                  </c:pt>
                </c:lvl>
              </c:multiLvlStrCache>
            </c:multiLvlStrRef>
          </c:cat>
          <c:val>
            <c:numRef>
              <c:f>'17. Public &amp; private investment'!$B$9:$W$9</c:f>
              <c:numCache>
                <c:formatCode>0</c:formatCode>
                <c:ptCount val="22"/>
                <c:pt idx="0">
                  <c:v>51.519941848825994</c:v>
                </c:pt>
                <c:pt idx="1">
                  <c:v>80.321520076095027</c:v>
                </c:pt>
                <c:pt idx="2">
                  <c:v>177.05220985916125</c:v>
                </c:pt>
                <c:pt idx="3">
                  <c:v>210.05815582697787</c:v>
                </c:pt>
                <c:pt idx="4">
                  <c:v>132.65566789702814</c:v>
                </c:pt>
                <c:pt idx="6">
                  <c:v>119.81139137489107</c:v>
                </c:pt>
                <c:pt idx="7">
                  <c:v>89.720664658441081</c:v>
                </c:pt>
                <c:pt idx="8">
                  <c:v>99.290293397558784</c:v>
                </c:pt>
                <c:pt idx="9">
                  <c:v>102.81107620227192</c:v>
                </c:pt>
                <c:pt idx="10">
                  <c:v>106.18687597525964</c:v>
                </c:pt>
                <c:pt idx="11">
                  <c:v>105.85534763615071</c:v>
                </c:pt>
                <c:pt idx="12">
                  <c:v>106.64798129220208</c:v>
                </c:pt>
                <c:pt idx="13">
                  <c:v>109.060722133751</c:v>
                </c:pt>
                <c:pt idx="14">
                  <c:v>112.84427690863536</c:v>
                </c:pt>
                <c:pt idx="15">
                  <c:v>114.79585626914188</c:v>
                </c:pt>
                <c:pt idx="16">
                  <c:v>117.42430679422647</c:v>
                </c:pt>
                <c:pt idx="17">
                  <c:v>117.64765684590768</c:v>
                </c:pt>
                <c:pt idx="18">
                  <c:v>115.96063175804915</c:v>
                </c:pt>
                <c:pt idx="19">
                  <c:v>117.62386595209607</c:v>
                </c:pt>
                <c:pt idx="20">
                  <c:v>111.00123000347079</c:v>
                </c:pt>
                <c:pt idx="21">
                  <c:v>109.92142839545379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9-4E11-BCAD-E6CD67C35B56}"/>
            </c:ext>
          </c:extLst>
        </c:ser>
        <c:ser>
          <c:idx val="2"/>
          <c:order val="2"/>
          <c:tx>
            <c:strRef>
              <c:f>'17. Public &amp; private investment'!$A$10</c:f>
              <c:strCache>
                <c:ptCount val="1"/>
                <c:pt idx="0">
                  <c:v>Private business enterprises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'17. Public &amp; private investment'!$B$5:$W$7</c:f>
              <c:multiLvlStrCache>
                <c:ptCount val="22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2019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4">
                    <c:v>1</c:v>
                  </c:pt>
                  <c:pt idx="15">
                    <c:v>2</c:v>
                  </c:pt>
                  <c:pt idx="16">
                    <c:v>3</c:v>
                  </c:pt>
                  <c:pt idx="17">
                    <c:v>4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</c:lvl>
                <c:lvl>
                  <c:pt idx="6">
                    <c:v>2020</c:v>
                  </c:pt>
                  <c:pt idx="10">
                    <c:v>2021</c:v>
                  </c:pt>
                  <c:pt idx="14">
                    <c:v>2022</c:v>
                  </c:pt>
                  <c:pt idx="18">
                    <c:v>2023</c:v>
                  </c:pt>
                </c:lvl>
                <c:lvl>
                  <c:pt idx="0">
                    <c:v>Annual</c:v>
                  </c:pt>
                  <c:pt idx="5">
                    <c:v> </c:v>
                  </c:pt>
                  <c:pt idx="6">
                    <c:v>Quarterly, annualised</c:v>
                  </c:pt>
                </c:lvl>
              </c:multiLvlStrCache>
            </c:multiLvlStrRef>
          </c:cat>
          <c:val>
            <c:numRef>
              <c:f>'17. Public &amp; private investment'!$B$10:$W$10</c:f>
              <c:numCache>
                <c:formatCode>0</c:formatCode>
                <c:ptCount val="22"/>
                <c:pt idx="0">
                  <c:v>413.89757460685513</c:v>
                </c:pt>
                <c:pt idx="1">
                  <c:v>634.36477153060389</c:v>
                </c:pt>
                <c:pt idx="2">
                  <c:v>707.65533605969654</c:v>
                </c:pt>
                <c:pt idx="3">
                  <c:v>784.73658997133509</c:v>
                </c:pt>
                <c:pt idx="4">
                  <c:v>826.78552825226348</c:v>
                </c:pt>
                <c:pt idx="6">
                  <c:v>802.04003302681258</c:v>
                </c:pt>
                <c:pt idx="7">
                  <c:v>588.09705011240635</c:v>
                </c:pt>
                <c:pt idx="8">
                  <c:v>689.69933533084679</c:v>
                </c:pt>
                <c:pt idx="9">
                  <c:v>726.08491642935314</c:v>
                </c:pt>
                <c:pt idx="10">
                  <c:v>696.42255804741581</c:v>
                </c:pt>
                <c:pt idx="11">
                  <c:v>699.93024239313422</c:v>
                </c:pt>
                <c:pt idx="12">
                  <c:v>704.99790118707836</c:v>
                </c:pt>
                <c:pt idx="13">
                  <c:v>719.07324737622287</c:v>
                </c:pt>
                <c:pt idx="14">
                  <c:v>739.5287472679862</c:v>
                </c:pt>
                <c:pt idx="15">
                  <c:v>741.14267057497534</c:v>
                </c:pt>
                <c:pt idx="16">
                  <c:v>737.14019885414245</c:v>
                </c:pt>
                <c:pt idx="17">
                  <c:v>750.42291487142336</c:v>
                </c:pt>
                <c:pt idx="18">
                  <c:v>757.73195266357914</c:v>
                </c:pt>
                <c:pt idx="19">
                  <c:v>803.1637328772382</c:v>
                </c:pt>
                <c:pt idx="20">
                  <c:v>775.78166902049986</c:v>
                </c:pt>
                <c:pt idx="21">
                  <c:v>775.66547595065742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9-4E11-BCAD-E6CD67C35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lineChart>
        <c:grouping val="standard"/>
        <c:varyColors val="0"/>
        <c:ser>
          <c:idx val="3"/>
          <c:order val="3"/>
          <c:tx>
            <c:strRef>
              <c:f>'17. Public &amp; private investment'!$A$11</c:f>
              <c:strCache>
                <c:ptCount val="1"/>
                <c:pt idx="0">
                  <c:v>investment rate (right axis)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32"/>
            <c:spPr>
              <a:solidFill>
                <a:srgbClr val="E97132">
                  <a:lumMod val="20000"/>
                  <a:lumOff val="80000"/>
                </a:srgbClr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'17. Public &amp; private investment'!$B$5:$W$7</c:f>
              <c:multiLvlStrCache>
                <c:ptCount val="22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2019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4">
                    <c:v>1</c:v>
                  </c:pt>
                  <c:pt idx="15">
                    <c:v>2</c:v>
                  </c:pt>
                  <c:pt idx="16">
                    <c:v>3</c:v>
                  </c:pt>
                  <c:pt idx="17">
                    <c:v>4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</c:lvl>
                <c:lvl>
                  <c:pt idx="6">
                    <c:v>2020</c:v>
                  </c:pt>
                  <c:pt idx="10">
                    <c:v>2021</c:v>
                  </c:pt>
                  <c:pt idx="14">
                    <c:v>2022</c:v>
                  </c:pt>
                  <c:pt idx="18">
                    <c:v>2023</c:v>
                  </c:pt>
                </c:lvl>
                <c:lvl>
                  <c:pt idx="0">
                    <c:v>Annual</c:v>
                  </c:pt>
                  <c:pt idx="5">
                    <c:v> </c:v>
                  </c:pt>
                  <c:pt idx="6">
                    <c:v>Quarterly, annualised</c:v>
                  </c:pt>
                </c:lvl>
              </c:multiLvlStrCache>
            </c:multiLvlStrRef>
          </c:cat>
          <c:val>
            <c:numRef>
              <c:f>'17. Public &amp; private investment'!$B$11:$W$11</c:f>
              <c:numCache>
                <c:formatCode>0.0%</c:formatCode>
                <c:ptCount val="22"/>
                <c:pt idx="0">
                  <c:v>0.14410222380192023</c:v>
                </c:pt>
                <c:pt idx="1">
                  <c:v>0.16480572399132482</c:v>
                </c:pt>
                <c:pt idx="2">
                  <c:v>0.17717559858972184</c:v>
                </c:pt>
                <c:pt idx="3">
                  <c:v>0.18008952805835612</c:v>
                </c:pt>
                <c:pt idx="4">
                  <c:v>0.15468989660589361</c:v>
                </c:pt>
                <c:pt idx="6">
                  <c:v>0.14358646760226398</c:v>
                </c:pt>
                <c:pt idx="7">
                  <c:v>0.13304467734503095</c:v>
                </c:pt>
                <c:pt idx="8">
                  <c:v>0.13585162591082275</c:v>
                </c:pt>
                <c:pt idx="9">
                  <c:v>0.13896447045870164</c:v>
                </c:pt>
                <c:pt idx="10">
                  <c:v>0.13107406432512669</c:v>
                </c:pt>
                <c:pt idx="11">
                  <c:v>0.12798974331013491</c:v>
                </c:pt>
                <c:pt idx="12">
                  <c:v>0.1320292804587396</c:v>
                </c:pt>
                <c:pt idx="13">
                  <c:v>0.13438317312668582</c:v>
                </c:pt>
                <c:pt idx="14">
                  <c:v>0.13760335538209087</c:v>
                </c:pt>
                <c:pt idx="15">
                  <c:v>0.1416892396078471</c:v>
                </c:pt>
                <c:pt idx="16">
                  <c:v>0.14093218283838121</c:v>
                </c:pt>
                <c:pt idx="17">
                  <c:v>0.14786099894060636</c:v>
                </c:pt>
                <c:pt idx="18">
                  <c:v>0.14837339009645564</c:v>
                </c:pt>
                <c:pt idx="19">
                  <c:v>0.15421950091784956</c:v>
                </c:pt>
                <c:pt idx="20">
                  <c:v>0.15042175118584331</c:v>
                </c:pt>
                <c:pt idx="21">
                  <c:v>0.15076788862332355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59-4E11-BCAD-E6CD67C35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027648"/>
        <c:axId val="1645948320"/>
      </c:line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billions of constant (2023) rand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valAx>
        <c:axId val="1645948320"/>
        <c:scaling>
          <c:orientation val="minMax"/>
          <c:max val="0.2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4027648"/>
        <c:crosses val="max"/>
        <c:crossBetween val="between"/>
      </c:valAx>
      <c:catAx>
        <c:axId val="121402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5948320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'18. Investment by sector'!$B$3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'18. Investment by sector'!$A$4:$A$12</c:f>
              <c:strCache>
                <c:ptCount val="9"/>
                <c:pt idx="0">
                  <c:v>Agricul-
ture</c:v>
                </c:pt>
                <c:pt idx="1">
                  <c:v>Mining</c:v>
                </c:pt>
                <c:pt idx="2">
                  <c:v>Manu-
facturing</c:v>
                </c:pt>
                <c:pt idx="3">
                  <c:v>Electricity
and
water</c:v>
                </c:pt>
                <c:pt idx="4">
                  <c:v>Construc-
tion</c:v>
                </c:pt>
                <c:pt idx="5">
                  <c:v>Retail
 (b)</c:v>
                </c:pt>
                <c:pt idx="6">
                  <c:v>Logistics</c:v>
                </c:pt>
                <c:pt idx="7">
                  <c:v>Business
services
(c)</c:v>
                </c:pt>
                <c:pt idx="8">
                  <c:v>Other
services
(d)</c:v>
                </c:pt>
              </c:strCache>
            </c:strRef>
          </c:cat>
          <c:val>
            <c:numRef>
              <c:f>'18. Investment by sector'!$B$4:$B$12</c:f>
              <c:numCache>
                <c:formatCode>0</c:formatCode>
                <c:ptCount val="9"/>
                <c:pt idx="0">
                  <c:v>26.937963919571672</c:v>
                </c:pt>
                <c:pt idx="1">
                  <c:v>141.97322846160782</c:v>
                </c:pt>
                <c:pt idx="2">
                  <c:v>104.04373379499674</c:v>
                </c:pt>
                <c:pt idx="3">
                  <c:v>113.93774346828864</c:v>
                </c:pt>
                <c:pt idx="4">
                  <c:v>20.556194660599868</c:v>
                </c:pt>
                <c:pt idx="5">
                  <c:v>48.479301334319693</c:v>
                </c:pt>
                <c:pt idx="6">
                  <c:v>108.29630476600799</c:v>
                </c:pt>
                <c:pt idx="7">
                  <c:v>227.91659142495462</c:v>
                </c:pt>
                <c:pt idx="8">
                  <c:v>188.93872075831516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A-49FB-B9DD-ADEFED402061}"/>
            </c:ext>
          </c:extLst>
        </c:ser>
        <c:ser>
          <c:idx val="1"/>
          <c:order val="1"/>
          <c:tx>
            <c:strRef>
              <c:f>'18. Investment by sector'!$C$3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'18. Investment by sector'!$A$4:$A$12</c:f>
              <c:strCache>
                <c:ptCount val="9"/>
                <c:pt idx="0">
                  <c:v>Agricul-
ture</c:v>
                </c:pt>
                <c:pt idx="1">
                  <c:v>Mining</c:v>
                </c:pt>
                <c:pt idx="2">
                  <c:v>Manu-
facturing</c:v>
                </c:pt>
                <c:pt idx="3">
                  <c:v>Electricity
and
water</c:v>
                </c:pt>
                <c:pt idx="4">
                  <c:v>Construc-
tion</c:v>
                </c:pt>
                <c:pt idx="5">
                  <c:v>Retail
 (b)</c:v>
                </c:pt>
                <c:pt idx="6">
                  <c:v>Logistics</c:v>
                </c:pt>
                <c:pt idx="7">
                  <c:v>Business
services
(c)</c:v>
                </c:pt>
                <c:pt idx="8">
                  <c:v>Other
services
(d)</c:v>
                </c:pt>
              </c:strCache>
            </c:strRef>
          </c:cat>
          <c:val>
            <c:numRef>
              <c:f>'18. Investment by sector'!$C$4:$C$12</c:f>
              <c:numCache>
                <c:formatCode>0</c:formatCode>
                <c:ptCount val="9"/>
                <c:pt idx="0">
                  <c:v>40.177557953620244</c:v>
                </c:pt>
                <c:pt idx="1">
                  <c:v>102.76447029454073</c:v>
                </c:pt>
                <c:pt idx="2">
                  <c:v>132.59241146096895</c:v>
                </c:pt>
                <c:pt idx="3">
                  <c:v>153.44009894546397</c:v>
                </c:pt>
                <c:pt idx="4">
                  <c:v>21.148512467990109</c:v>
                </c:pt>
                <c:pt idx="5">
                  <c:v>70.233089307433829</c:v>
                </c:pt>
                <c:pt idx="6">
                  <c:v>139.66507942235808</c:v>
                </c:pt>
                <c:pt idx="7">
                  <c:v>227.72548322391734</c:v>
                </c:pt>
                <c:pt idx="8">
                  <c:v>233.53192390298031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BA-49FB-B9DD-ADEFED402061}"/>
            </c:ext>
          </c:extLst>
        </c:ser>
        <c:ser>
          <c:idx val="2"/>
          <c:order val="2"/>
          <c:tx>
            <c:strRef>
              <c:f>'18. Investment by sector'!$D$3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'18. Investment by sector'!$A$4:$A$12</c:f>
              <c:strCache>
                <c:ptCount val="9"/>
                <c:pt idx="0">
                  <c:v>Agricul-
ture</c:v>
                </c:pt>
                <c:pt idx="1">
                  <c:v>Mining</c:v>
                </c:pt>
                <c:pt idx="2">
                  <c:v>Manu-
facturing</c:v>
                </c:pt>
                <c:pt idx="3">
                  <c:v>Electricity
and
water</c:v>
                </c:pt>
                <c:pt idx="4">
                  <c:v>Construc-
tion</c:v>
                </c:pt>
                <c:pt idx="5">
                  <c:v>Retail
 (b)</c:v>
                </c:pt>
                <c:pt idx="6">
                  <c:v>Logistics</c:v>
                </c:pt>
                <c:pt idx="7">
                  <c:v>Business
services
(c)</c:v>
                </c:pt>
                <c:pt idx="8">
                  <c:v>Other
services
(d)</c:v>
                </c:pt>
              </c:strCache>
            </c:strRef>
          </c:cat>
          <c:val>
            <c:numRef>
              <c:f>'18. Investment by sector'!$D$4:$D$12</c:f>
              <c:numCache>
                <c:formatCode>0</c:formatCode>
                <c:ptCount val="9"/>
                <c:pt idx="0">
                  <c:v>42.245970137713705</c:v>
                </c:pt>
                <c:pt idx="1">
                  <c:v>134.2542947339667</c:v>
                </c:pt>
                <c:pt idx="2">
                  <c:v>150.23294169289608</c:v>
                </c:pt>
                <c:pt idx="3">
                  <c:v>94.626777416425085</c:v>
                </c:pt>
                <c:pt idx="4">
                  <c:v>18.453911269344758</c:v>
                </c:pt>
                <c:pt idx="5">
                  <c:v>67.907209274415649</c:v>
                </c:pt>
                <c:pt idx="6">
                  <c:v>112.47084947481575</c:v>
                </c:pt>
                <c:pt idx="7">
                  <c:v>234.11916569177876</c:v>
                </c:pt>
                <c:pt idx="8">
                  <c:v>193.95246499357177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BA-49FB-B9DD-ADEFED402061}"/>
            </c:ext>
          </c:extLst>
        </c:ser>
        <c:ser>
          <c:idx val="3"/>
          <c:order val="3"/>
          <c:tx>
            <c:strRef>
              <c:f>'18. Investment by sector'!$E$3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'18. Investment by sector'!$A$4:$A$12</c:f>
              <c:strCache>
                <c:ptCount val="9"/>
                <c:pt idx="0">
                  <c:v>Agricul-
ture</c:v>
                </c:pt>
                <c:pt idx="1">
                  <c:v>Mining</c:v>
                </c:pt>
                <c:pt idx="2">
                  <c:v>Manu-
facturing</c:v>
                </c:pt>
                <c:pt idx="3">
                  <c:v>Electricity
and
water</c:v>
                </c:pt>
                <c:pt idx="4">
                  <c:v>Construc-
tion</c:v>
                </c:pt>
                <c:pt idx="5">
                  <c:v>Retail
 (b)</c:v>
                </c:pt>
                <c:pt idx="6">
                  <c:v>Logistics</c:v>
                </c:pt>
                <c:pt idx="7">
                  <c:v>Business
services
(c)</c:v>
                </c:pt>
                <c:pt idx="8">
                  <c:v>Other
services
(d)</c:v>
                </c:pt>
              </c:strCache>
            </c:strRef>
          </c:cat>
          <c:val>
            <c:numRef>
              <c:f>'18. Investment by sector'!$E$4:$E$12</c:f>
              <c:numCache>
                <c:formatCode>0</c:formatCode>
                <c:ptCount val="9"/>
                <c:pt idx="0">
                  <c:v>44.572395647414965</c:v>
                </c:pt>
                <c:pt idx="1">
                  <c:v>114.3276059681871</c:v>
                </c:pt>
                <c:pt idx="2">
                  <c:v>123.62910042108068</c:v>
                </c:pt>
                <c:pt idx="3">
                  <c:v>71.229174059557636</c:v>
                </c:pt>
                <c:pt idx="4">
                  <c:v>18.766228180008675</c:v>
                </c:pt>
                <c:pt idx="5">
                  <c:v>68.038959108868482</c:v>
                </c:pt>
                <c:pt idx="6">
                  <c:v>93.802792025667614</c:v>
                </c:pt>
                <c:pt idx="7">
                  <c:v>178.16776120089693</c:v>
                </c:pt>
                <c:pt idx="8">
                  <c:v>182.74928532867983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BA-49FB-B9DD-ADEFED402061}"/>
            </c:ext>
          </c:extLst>
        </c:ser>
        <c:ser>
          <c:idx val="4"/>
          <c:order val="4"/>
          <c:tx>
            <c:strRef>
              <c:f>'18. Investment by sector'!$F$3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'18. Investment by sector'!$A$4:$A$12</c:f>
              <c:strCache>
                <c:ptCount val="9"/>
                <c:pt idx="0">
                  <c:v>Agricul-
ture</c:v>
                </c:pt>
                <c:pt idx="1">
                  <c:v>Mining</c:v>
                </c:pt>
                <c:pt idx="2">
                  <c:v>Manu-
facturing</c:v>
                </c:pt>
                <c:pt idx="3">
                  <c:v>Electricity
and
water</c:v>
                </c:pt>
                <c:pt idx="4">
                  <c:v>Construc-
tion</c:v>
                </c:pt>
                <c:pt idx="5">
                  <c:v>Retail
 (b)</c:v>
                </c:pt>
                <c:pt idx="6">
                  <c:v>Logistics</c:v>
                </c:pt>
                <c:pt idx="7">
                  <c:v>Business
services
(c)</c:v>
                </c:pt>
                <c:pt idx="8">
                  <c:v>Other
services
(d)</c:v>
                </c:pt>
              </c:strCache>
            </c:strRef>
          </c:cat>
          <c:val>
            <c:numRef>
              <c:f>'18. Investment by sector'!$F$4:$F$12</c:f>
              <c:numCache>
                <c:formatCode>0</c:formatCode>
                <c:ptCount val="9"/>
                <c:pt idx="0">
                  <c:v>45.979820736064937</c:v>
                </c:pt>
                <c:pt idx="1">
                  <c:v>107.00894434193819</c:v>
                </c:pt>
                <c:pt idx="2">
                  <c:v>114.40377049492869</c:v>
                </c:pt>
                <c:pt idx="3">
                  <c:v>69.474908610471559</c:v>
                </c:pt>
                <c:pt idx="4">
                  <c:v>19.697356991160834</c:v>
                </c:pt>
                <c:pt idx="5">
                  <c:v>62.593705682623771</c:v>
                </c:pt>
                <c:pt idx="6">
                  <c:v>101.86553466111343</c:v>
                </c:pt>
                <c:pt idx="7">
                  <c:v>197.89479800334715</c:v>
                </c:pt>
                <c:pt idx="8">
                  <c:v>180.83660675820849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BA-49FB-B9DD-ADEFED402061}"/>
            </c:ext>
          </c:extLst>
        </c:ser>
        <c:ser>
          <c:idx val="5"/>
          <c:order val="5"/>
          <c:tx>
            <c:strRef>
              <c:f>'18. Investment by sector'!$G$3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0504D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'18. Investment by sector'!$A$4:$A$12</c:f>
              <c:strCache>
                <c:ptCount val="9"/>
                <c:pt idx="0">
                  <c:v>Agricul-
ture</c:v>
                </c:pt>
                <c:pt idx="1">
                  <c:v>Mining</c:v>
                </c:pt>
                <c:pt idx="2">
                  <c:v>Manu-
facturing</c:v>
                </c:pt>
                <c:pt idx="3">
                  <c:v>Electricity
and
water</c:v>
                </c:pt>
                <c:pt idx="4">
                  <c:v>Construc-
tion</c:v>
                </c:pt>
                <c:pt idx="5">
                  <c:v>Retail
 (b)</c:v>
                </c:pt>
                <c:pt idx="6">
                  <c:v>Logistics</c:v>
                </c:pt>
                <c:pt idx="7">
                  <c:v>Business
services
(c)</c:v>
                </c:pt>
                <c:pt idx="8">
                  <c:v>Other
services
(d)</c:v>
                </c:pt>
              </c:strCache>
            </c:strRef>
          </c:cat>
          <c:val>
            <c:numRef>
              <c:f>'18. Investment by sector'!$G$4:$G$12</c:f>
              <c:numCache>
                <c:formatCode>0</c:formatCode>
                <c:ptCount val="9"/>
                <c:pt idx="0">
                  <c:v>42.636517831773261</c:v>
                </c:pt>
                <c:pt idx="1">
                  <c:v>115.69606095108676</c:v>
                </c:pt>
                <c:pt idx="2">
                  <c:v>124.15435031453001</c:v>
                </c:pt>
                <c:pt idx="3">
                  <c:v>66.341803591276232</c:v>
                </c:pt>
                <c:pt idx="4">
                  <c:v>21.460086292661028</c:v>
                </c:pt>
                <c:pt idx="5">
                  <c:v>68.231250660575668</c:v>
                </c:pt>
                <c:pt idx="6">
                  <c:v>110.62649798193254</c:v>
                </c:pt>
                <c:pt idx="7">
                  <c:v>211.1781605246801</c:v>
                </c:pt>
                <c:pt idx="8">
                  <c:v>181.61924803392543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BA-49FB-B9DD-ADEFED402061}"/>
            </c:ext>
          </c:extLst>
        </c:ser>
        <c:ser>
          <c:idx val="6"/>
          <c:order val="6"/>
          <c:tx>
            <c:strRef>
              <c:f>'18. Investment by sector'!$H$3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C0504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'18. Investment by sector'!$A$4:$A$12</c:f>
              <c:strCache>
                <c:ptCount val="9"/>
                <c:pt idx="0">
                  <c:v>Agricul-
ture</c:v>
                </c:pt>
                <c:pt idx="1">
                  <c:v>Mining</c:v>
                </c:pt>
                <c:pt idx="2">
                  <c:v>Manu-
facturing</c:v>
                </c:pt>
                <c:pt idx="3">
                  <c:v>Electricity
and
water</c:v>
                </c:pt>
                <c:pt idx="4">
                  <c:v>Construc-
tion</c:v>
                </c:pt>
                <c:pt idx="5">
                  <c:v>Retail
 (b)</c:v>
                </c:pt>
                <c:pt idx="6">
                  <c:v>Logistics</c:v>
                </c:pt>
                <c:pt idx="7">
                  <c:v>Business
services
(c)</c:v>
                </c:pt>
                <c:pt idx="8">
                  <c:v>Other
services
(d)</c:v>
                </c:pt>
              </c:strCache>
            </c:strRef>
          </c:cat>
          <c:val>
            <c:numRef>
              <c:f>'18. Investment by sector'!$H$4:$H$12</c:f>
              <c:numCache>
                <c:formatCode>0</c:formatCode>
                <c:ptCount val="9"/>
                <c:pt idx="0">
                  <c:v>45.384142130047096</c:v>
                </c:pt>
                <c:pt idx="1">
                  <c:v>121.22142480816974</c:v>
                </c:pt>
                <c:pt idx="2">
                  <c:v>133.03320139013499</c:v>
                </c:pt>
                <c:pt idx="3">
                  <c:v>72.075850406770883</c:v>
                </c:pt>
                <c:pt idx="4">
                  <c:v>24.592278823832658</c:v>
                </c:pt>
                <c:pt idx="5">
                  <c:v>78.437866967696309</c:v>
                </c:pt>
                <c:pt idx="6">
                  <c:v>117.78702292598534</c:v>
                </c:pt>
                <c:pt idx="7">
                  <c:v>199.21831059997777</c:v>
                </c:pt>
                <c:pt idx="8">
                  <c:v>190.00120336267551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BA-49FB-B9DD-ADEFED402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'19. Return on assets'!$C$3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34925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'19. Return on assets'!$A$4:$A$14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'19. Return on assets'!$C$4:$C$14</c:f>
              <c:numCache>
                <c:formatCode>0.0%</c:formatCode>
                <c:ptCount val="11"/>
                <c:pt idx="0">
                  <c:v>0.12551422120298053</c:v>
                </c:pt>
                <c:pt idx="1">
                  <c:v>0.10230817060676013</c:v>
                </c:pt>
                <c:pt idx="2">
                  <c:v>9.6704613273190979E-2</c:v>
                </c:pt>
                <c:pt idx="3">
                  <c:v>0.15878472901629542</c:v>
                </c:pt>
                <c:pt idx="4">
                  <c:v>0.12400659966212885</c:v>
                </c:pt>
                <c:pt idx="5">
                  <c:v>0.10649179466227023</c:v>
                </c:pt>
                <c:pt idx="6">
                  <c:v>6.2591536890503188E-2</c:v>
                </c:pt>
                <c:pt idx="7">
                  <c:v>8.5142287021108001E-2</c:v>
                </c:pt>
                <c:pt idx="8">
                  <c:v>9.4216946199085161E-2</c:v>
                </c:pt>
                <c:pt idx="9">
                  <c:v>9.7376979599536381E-2</c:v>
                </c:pt>
                <c:pt idx="10">
                  <c:v>0.14542482009422111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CF7-4AD4-A6F9-7C5E300F00D9}"/>
            </c:ext>
          </c:extLst>
        </c:ser>
        <c:ser>
          <c:idx val="0"/>
          <c:order val="1"/>
          <c:tx>
            <c:strRef>
              <c:f>'19. Return on assets'!$D$3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12700">
              <a:solidFill>
                <a:srgbClr val="5B9BD5">
                  <a:lumMod val="50000"/>
                </a:srgbClr>
              </a:solidFill>
            </a:ln>
          </c:spPr>
          <c:marker>
            <c:symbol val="square"/>
            <c:size val="7"/>
          </c:marker>
          <c:cat>
            <c:numRef>
              <c:f>'19. Return on assets'!$A$4:$A$14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'19. Return on assets'!$D$4:$D$14</c:f>
              <c:numCache>
                <c:formatCode>0.0%</c:formatCode>
                <c:ptCount val="11"/>
                <c:pt idx="0">
                  <c:v>0.22356611840838181</c:v>
                </c:pt>
                <c:pt idx="1">
                  <c:v>5.3864537647398694E-2</c:v>
                </c:pt>
                <c:pt idx="2">
                  <c:v>0.14214403518416713</c:v>
                </c:pt>
                <c:pt idx="3">
                  <c:v>6.7019156239619085E-2</c:v>
                </c:pt>
                <c:pt idx="4">
                  <c:v>5.0225018026305975E-2</c:v>
                </c:pt>
                <c:pt idx="5">
                  <c:v>0.10180751585650179</c:v>
                </c:pt>
                <c:pt idx="6">
                  <c:v>8.2306601544036559E-2</c:v>
                </c:pt>
                <c:pt idx="7">
                  <c:v>7.2139391578425471E-2</c:v>
                </c:pt>
                <c:pt idx="8">
                  <c:v>3.6188134255775974E-2</c:v>
                </c:pt>
                <c:pt idx="9">
                  <c:v>0.11456400742115028</c:v>
                </c:pt>
                <c:pt idx="10">
                  <c:v>9.6231026886749754E-2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CF7-4AD4-A6F9-7C5E300F00D9}"/>
            </c:ext>
          </c:extLst>
        </c:ser>
        <c:ser>
          <c:idx val="2"/>
          <c:order val="2"/>
          <c:tx>
            <c:strRef>
              <c:f>'19. Return on assets'!$B$3</c:f>
              <c:strCache>
                <c:ptCount val="1"/>
                <c:pt idx="0">
                  <c:v>mining</c:v>
                </c:pt>
              </c:strCache>
            </c:strRef>
          </c:tx>
          <c:spPr>
            <a:ln w="15875">
              <a:solidFill>
                <a:srgbClr val="4F81BD">
                  <a:lumMod val="75000"/>
                </a:srgbClr>
              </a:solidFill>
            </a:ln>
          </c:spPr>
          <c:marker>
            <c:symbol val="circle"/>
            <c:size val="5"/>
          </c:marker>
          <c:cat>
            <c:numRef>
              <c:f>'19. Return on assets'!$A$4:$A$14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'19. Return on assets'!$B$4:$B$14</c:f>
              <c:numCache>
                <c:formatCode>0.0%</c:formatCode>
                <c:ptCount val="11"/>
                <c:pt idx="0">
                  <c:v>1.9893306917187004E-4</c:v>
                </c:pt>
                <c:pt idx="1">
                  <c:v>2.2300717583579016E-2</c:v>
                </c:pt>
                <c:pt idx="2">
                  <c:v>-1.2323813020164109E-2</c:v>
                </c:pt>
                <c:pt idx="3">
                  <c:v>3.0470319392039112E-2</c:v>
                </c:pt>
                <c:pt idx="4">
                  <c:v>2.395220629691059E-2</c:v>
                </c:pt>
                <c:pt idx="5">
                  <c:v>5.1188984368850034E-2</c:v>
                </c:pt>
                <c:pt idx="6">
                  <c:v>3.7246513326334399E-2</c:v>
                </c:pt>
                <c:pt idx="7">
                  <c:v>0.11765433947197684</c:v>
                </c:pt>
                <c:pt idx="8">
                  <c:v>9.4469539083533838E-2</c:v>
                </c:pt>
                <c:pt idx="9">
                  <c:v>0.13716976505688783</c:v>
                </c:pt>
                <c:pt idx="10">
                  <c:v>7.7978546875861643E-2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CF7-4AD4-A6F9-7C5E300F00D9}"/>
            </c:ext>
          </c:extLst>
        </c:ser>
        <c:ser>
          <c:idx val="1"/>
          <c:order val="3"/>
          <c:tx>
            <c:strRef>
              <c:f>'19. Return on assets'!$E$3</c:f>
              <c:strCache>
                <c:ptCount val="1"/>
                <c:pt idx="0">
                  <c:v>other</c:v>
                </c:pt>
              </c:strCache>
            </c:strRef>
          </c:tx>
          <c:spPr>
            <a:ln w="12700"/>
          </c:spPr>
          <c:marker>
            <c:symbol val="triangle"/>
            <c:size val="6"/>
          </c:marker>
          <c:cat>
            <c:numRef>
              <c:f>'19. Return on assets'!$A$4:$A$14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'19. Return on assets'!$E$4:$E$14</c:f>
              <c:numCache>
                <c:formatCode>0.0%</c:formatCode>
                <c:ptCount val="11"/>
                <c:pt idx="0">
                  <c:v>9.363488436958714E-2</c:v>
                </c:pt>
                <c:pt idx="1">
                  <c:v>8.7777062242704221E-2</c:v>
                </c:pt>
                <c:pt idx="2">
                  <c:v>6.3624131620746552E-2</c:v>
                </c:pt>
                <c:pt idx="3">
                  <c:v>5.843938261861966E-2</c:v>
                </c:pt>
                <c:pt idx="4">
                  <c:v>5.6011236802447746E-2</c:v>
                </c:pt>
                <c:pt idx="5">
                  <c:v>4.5766915841717229E-2</c:v>
                </c:pt>
                <c:pt idx="6">
                  <c:v>4.8754028121501009E-2</c:v>
                </c:pt>
                <c:pt idx="7">
                  <c:v>3.5662625044968102E-2</c:v>
                </c:pt>
                <c:pt idx="8">
                  <c:v>-0.12029459045313885</c:v>
                </c:pt>
                <c:pt idx="9">
                  <c:v>7.6270786319390826E-2</c:v>
                </c:pt>
                <c:pt idx="10">
                  <c:v>5.1926948760851792E-2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CF7-4AD4-A6F9-7C5E300F0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069632"/>
        <c:axId val="150071168"/>
      </c:lineChart>
      <c:catAx>
        <c:axId val="15006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150071168"/>
        <c:crosses val="autoZero"/>
        <c:auto val="1"/>
        <c:lblAlgn val="ctr"/>
        <c:lblOffset val="100"/>
        <c:noMultiLvlLbl val="0"/>
      </c:catAx>
      <c:valAx>
        <c:axId val="15007116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50069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250218249352768"/>
          <c:y val="0.21949233699945786"/>
          <c:w val="0.17931044486336381"/>
          <c:h val="0.37942638061462097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'19. Mining and mfg profits'!$C$4</c:f>
              <c:strCache>
                <c:ptCount val="1"/>
                <c:pt idx="0">
                  <c:v> Mining 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'19. Mining and mfg profits'!$A$5:$B$47</c15:sqref>
                  </c15:fullRef>
                </c:ext>
              </c:extLst>
              <c:f>'19. Mining and mfg profits'!$A$9:$B$47</c:f>
              <c:multiLvlStrCache>
                <c:ptCount val="39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  <c:pt idx="31">
                    <c:v> </c:v>
                  </c:pt>
                  <c:pt idx="32">
                    <c:v> </c:v>
                  </c:pt>
                  <c:pt idx="33">
                    <c:v> </c:v>
                  </c:pt>
                  <c:pt idx="34">
                    <c:v> </c:v>
                  </c:pt>
                  <c:pt idx="35">
                    <c:v> </c:v>
                  </c:pt>
                  <c:pt idx="36">
                    <c:v> </c:v>
                  </c:pt>
                  <c:pt idx="37">
                    <c:v> </c:v>
                  </c:pt>
                  <c:pt idx="38">
                    <c:v> 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'19. Mining and mfg profits'!$C$5:$C$47</c15:sqref>
                  </c15:fullRef>
                </c:ext>
              </c:extLst>
              <c:f>'19. Mining and mfg profits'!$C$9:$C$47</c:f>
              <c:numCache>
                <c:formatCode>_ * #\ ##0_ ;_ * \-#\ ##0_ ;_ * "-"??_ ;_ @_ </c:formatCode>
                <c:ptCount val="39"/>
                <c:pt idx="0">
                  <c:v>31.366195673076927</c:v>
                </c:pt>
                <c:pt idx="1">
                  <c:v>14.892878244454932</c:v>
                </c:pt>
                <c:pt idx="2">
                  <c:v>18.684403631284916</c:v>
                </c:pt>
                <c:pt idx="3">
                  <c:v>5.2170654900139342</c:v>
                </c:pt>
                <c:pt idx="4">
                  <c:v>-0.15721662817551962</c:v>
                </c:pt>
                <c:pt idx="5">
                  <c:v>-17.917192515779981</c:v>
                </c:pt>
                <c:pt idx="6">
                  <c:v>-9.3599142222222227</c:v>
                </c:pt>
                <c:pt idx="7">
                  <c:v>-20.302792736935341</c:v>
                </c:pt>
                <c:pt idx="8">
                  <c:v>-1.7857146574154381</c:v>
                </c:pt>
                <c:pt idx="9">
                  <c:v>15.418215286624205</c:v>
                </c:pt>
                <c:pt idx="10">
                  <c:v>20.063992449664426</c:v>
                </c:pt>
                <c:pt idx="11">
                  <c:v>32.892889443059019</c:v>
                </c:pt>
                <c:pt idx="12">
                  <c:v>18.921456583774969</c:v>
                </c:pt>
                <c:pt idx="13">
                  <c:v>-13.173076612903225</c:v>
                </c:pt>
                <c:pt idx="14">
                  <c:v>15.600708683473391</c:v>
                </c:pt>
                <c:pt idx="15">
                  <c:v>13.788960714285714</c:v>
                </c:pt>
                <c:pt idx="16">
                  <c:v>22.528672805642632</c:v>
                </c:pt>
                <c:pt idx="17">
                  <c:v>-8.3457197993052876</c:v>
                </c:pt>
                <c:pt idx="18">
                  <c:v>30.597644817073174</c:v>
                </c:pt>
                <c:pt idx="19">
                  <c:v>11.278151285930409</c:v>
                </c:pt>
                <c:pt idx="20">
                  <c:v>26.465083113952616</c:v>
                </c:pt>
                <c:pt idx="21">
                  <c:v>26.61830931263858</c:v>
                </c:pt>
                <c:pt idx="22">
                  <c:v>21.927461200585654</c:v>
                </c:pt>
                <c:pt idx="23">
                  <c:v>24.695989792198326</c:v>
                </c:pt>
                <c:pt idx="24">
                  <c:v>41.730518358531327</c:v>
                </c:pt>
                <c:pt idx="25">
                  <c:v>25.125647058823528</c:v>
                </c:pt>
                <c:pt idx="26">
                  <c:v>69.839997159090899</c:v>
                </c:pt>
                <c:pt idx="27">
                  <c:v>81.604389399293282</c:v>
                </c:pt>
                <c:pt idx="28">
                  <c:v>105.64757841425079</c:v>
                </c:pt>
                <c:pt idx="29">
                  <c:v>112.89513253012048</c:v>
                </c:pt>
                <c:pt idx="30">
                  <c:v>59.675007111412121</c:v>
                </c:pt>
                <c:pt idx="31">
                  <c:v>37.713467828418239</c:v>
                </c:pt>
                <c:pt idx="32">
                  <c:v>100.29955217965653</c:v>
                </c:pt>
                <c:pt idx="33">
                  <c:v>86.320227316758164</c:v>
                </c:pt>
                <c:pt idx="34">
                  <c:v>80.450146901541373</c:v>
                </c:pt>
                <c:pt idx="35">
                  <c:v>74.894565990639634</c:v>
                </c:pt>
                <c:pt idx="36">
                  <c:v>50.740938888888884</c:v>
                </c:pt>
                <c:pt idx="37">
                  <c:v>37.205317214111929</c:v>
                </c:pt>
                <c:pt idx="38">
                  <c:v>46.664000000000001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0-4D67-B26D-D7ACD65C7A56}"/>
            </c:ext>
          </c:extLst>
        </c:ser>
        <c:ser>
          <c:idx val="0"/>
          <c:order val="1"/>
          <c:tx>
            <c:strRef>
              <c:f>'19. Mining and mfg profits'!$D$4</c:f>
              <c:strCache>
                <c:ptCount val="1"/>
                <c:pt idx="0">
                  <c:v> Manufacturing 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'19. Mining and mfg profits'!$A$5:$B$47</c15:sqref>
                  </c15:fullRef>
                </c:ext>
              </c:extLst>
              <c:f>'19. Mining and mfg profits'!$A$9:$B$47</c:f>
              <c:multiLvlStrCache>
                <c:ptCount val="39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  <c:pt idx="31">
                    <c:v> </c:v>
                  </c:pt>
                  <c:pt idx="32">
                    <c:v> </c:v>
                  </c:pt>
                  <c:pt idx="33">
                    <c:v> </c:v>
                  </c:pt>
                  <c:pt idx="34">
                    <c:v> </c:v>
                  </c:pt>
                  <c:pt idx="35">
                    <c:v> </c:v>
                  </c:pt>
                  <c:pt idx="36">
                    <c:v> </c:v>
                  </c:pt>
                  <c:pt idx="37">
                    <c:v> </c:v>
                  </c:pt>
                  <c:pt idx="38">
                    <c:v> 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'19. Mining and mfg profits'!$D$5:$D$47</c15:sqref>
                  </c15:fullRef>
                </c:ext>
              </c:extLst>
              <c:f>'19. Mining and mfg profits'!$D$9:$D$47</c:f>
              <c:numCache>
                <c:formatCode>_ * #\ ##0_ ;_ * \-#\ ##0_ ;_ * "-"??_ ;_ @_ </c:formatCode>
                <c:ptCount val="39"/>
                <c:pt idx="0">
                  <c:v>65.746921634615404</c:v>
                </c:pt>
                <c:pt idx="1">
                  <c:v>48.544767343086363</c:v>
                </c:pt>
                <c:pt idx="2">
                  <c:v>63.137344972067034</c:v>
                </c:pt>
                <c:pt idx="3">
                  <c:v>52.059059916395732</c:v>
                </c:pt>
                <c:pt idx="4">
                  <c:v>53.153092378752881</c:v>
                </c:pt>
                <c:pt idx="5">
                  <c:v>66.350332281334531</c:v>
                </c:pt>
                <c:pt idx="6">
                  <c:v>64.165319111111117</c:v>
                </c:pt>
                <c:pt idx="7">
                  <c:v>47.205692648361378</c:v>
                </c:pt>
                <c:pt idx="8">
                  <c:v>53.308068516912407</c:v>
                </c:pt>
                <c:pt idx="9">
                  <c:v>61.20525605095542</c:v>
                </c:pt>
                <c:pt idx="10">
                  <c:v>121.54014681208052</c:v>
                </c:pt>
                <c:pt idx="11">
                  <c:v>56.211667913549462</c:v>
                </c:pt>
                <c:pt idx="12">
                  <c:v>40.503806767223807</c:v>
                </c:pt>
                <c:pt idx="13">
                  <c:v>62.315783870967735</c:v>
                </c:pt>
                <c:pt idx="14">
                  <c:v>75.573235294117652</c:v>
                </c:pt>
                <c:pt idx="15">
                  <c:v>70.217365873015879</c:v>
                </c:pt>
                <c:pt idx="16">
                  <c:v>40.39443730407524</c:v>
                </c:pt>
                <c:pt idx="17">
                  <c:v>36.731470474720183</c:v>
                </c:pt>
                <c:pt idx="18">
                  <c:v>65.961705792682935</c:v>
                </c:pt>
                <c:pt idx="19">
                  <c:v>51.508942511346454</c:v>
                </c:pt>
                <c:pt idx="20">
                  <c:v>39.604755923279427</c:v>
                </c:pt>
                <c:pt idx="21">
                  <c:v>39.422474501108645</c:v>
                </c:pt>
                <c:pt idx="22">
                  <c:v>37.845390922401172</c:v>
                </c:pt>
                <c:pt idx="23">
                  <c:v>28.595036456434567</c:v>
                </c:pt>
                <c:pt idx="24">
                  <c:v>15.899399568034562</c:v>
                </c:pt>
                <c:pt idx="25">
                  <c:v>-4.888084806928906</c:v>
                </c:pt>
                <c:pt idx="26">
                  <c:v>49.147279119318178</c:v>
                </c:pt>
                <c:pt idx="27">
                  <c:v>61.223927208480568</c:v>
                </c:pt>
                <c:pt idx="28">
                  <c:v>37.828269297939229</c:v>
                </c:pt>
                <c:pt idx="29">
                  <c:v>59.898288468158349</c:v>
                </c:pt>
                <c:pt idx="30">
                  <c:v>58.655713511683032</c:v>
                </c:pt>
                <c:pt idx="31">
                  <c:v>51.272826072386067</c:v>
                </c:pt>
                <c:pt idx="32">
                  <c:v>67.147757595772788</c:v>
                </c:pt>
                <c:pt idx="33">
                  <c:v>63.822145301905074</c:v>
                </c:pt>
                <c:pt idx="34">
                  <c:v>56.3532069833281</c:v>
                </c:pt>
                <c:pt idx="35">
                  <c:v>49.818650858034331</c:v>
                </c:pt>
                <c:pt idx="36">
                  <c:v>52.039691049382718</c:v>
                </c:pt>
                <c:pt idx="37">
                  <c:v>60.211131082725068</c:v>
                </c:pt>
                <c:pt idx="38">
                  <c:v>86.370999999999995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0-4D67-B26D-D7ACD65C7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9"/>
        <c:axId val="164388224"/>
        <c:axId val="164390016"/>
      </c:barChart>
      <c:catAx>
        <c:axId val="16438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164390016"/>
        <c:crosses val="autoZero"/>
        <c:auto val="1"/>
        <c:lblAlgn val="ctr"/>
        <c:lblOffset val="100"/>
        <c:noMultiLvlLbl val="0"/>
      </c:catAx>
      <c:valAx>
        <c:axId val="16439001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_ * #\ ##0_ ;_ * \-#\ ##0_ ;_ * &quot;-&quot;??_ ;_ @_ " sourceLinked="1"/>
        <c:majorTickMark val="out"/>
        <c:minorTickMark val="none"/>
        <c:tickLblPos val="nextTo"/>
        <c:crossAx val="16438822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'20. dtic budget total'!$A$7</c:f>
              <c:strCache>
                <c:ptCount val="1"/>
                <c:pt idx="0">
                  <c:v>constant (2023) R bns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F81BD">
                  <a:lumMod val="75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408-44BE-A6B0-03AE00594CD1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>
                  <a:lumMod val="75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408-44BE-A6B0-03AE00594CD1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>
                  <a:lumMod val="75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408-44BE-A6B0-03AE00594CD1}"/>
              </c:ext>
            </c:extLst>
          </c:dPt>
          <c:dPt>
            <c:idx val="3"/>
            <c:invertIfNegative val="0"/>
            <c:bubble3D val="0"/>
            <c:spPr>
              <a:solidFill>
                <a:srgbClr val="4F81BD">
                  <a:lumMod val="75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408-44BE-A6B0-03AE00594CD1}"/>
              </c:ext>
            </c:extLst>
          </c:dPt>
          <c:dPt>
            <c:idx val="35"/>
            <c:invertIfNegative val="0"/>
            <c:bubble3D val="0"/>
            <c:spPr>
              <a:solidFill>
                <a:srgbClr val="4BACC6">
                  <a:lumMod val="20000"/>
                  <a:lumOff val="8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408-44BE-A6B0-03AE00594CD1}"/>
              </c:ext>
            </c:extLst>
          </c:dPt>
          <c:dPt>
            <c:idx val="36"/>
            <c:invertIfNegative val="0"/>
            <c:bubble3D val="0"/>
            <c:spPr>
              <a:solidFill>
                <a:srgbClr val="4BACC6">
                  <a:lumMod val="20000"/>
                  <a:lumOff val="8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408-44BE-A6B0-03AE00594CD1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'20. dtic budget total'!$B$5:$AP$6</c15:sqref>
                  </c15:fullRef>
                </c:ext>
              </c:extLst>
              <c:f>'20. dtic budget total'!$F$5:$AP$6</c:f>
              <c:multiLvlStrCache>
                <c:ptCount val="37"/>
                <c:lvl>
                  <c:pt idx="0">
                    <c:v>1990</c:v>
                  </c:pt>
                  <c:pt idx="1">
                    <c:v>1991</c:v>
                  </c:pt>
                  <c:pt idx="2">
                    <c:v>1992</c:v>
                  </c:pt>
                  <c:pt idx="3">
                    <c:v>1993</c:v>
                  </c:pt>
                  <c:pt idx="4">
                    <c:v>1994</c:v>
                  </c:pt>
                  <c:pt idx="5">
                    <c:v>1995</c:v>
                  </c:pt>
                  <c:pt idx="6">
                    <c:v>1996</c:v>
                  </c:pt>
                  <c:pt idx="7">
                    <c:v>1997</c:v>
                  </c:pt>
                  <c:pt idx="8">
                    <c:v>1998</c:v>
                  </c:pt>
                  <c:pt idx="9">
                    <c:v>1999</c:v>
                  </c:pt>
                  <c:pt idx="10">
                    <c:v>2000</c:v>
                  </c:pt>
                  <c:pt idx="11">
                    <c:v>2001</c:v>
                  </c:pt>
                  <c:pt idx="12">
                    <c:v>2002</c:v>
                  </c:pt>
                  <c:pt idx="13">
                    <c:v>2003</c:v>
                  </c:pt>
                  <c:pt idx="14">
                    <c:v>2004</c:v>
                  </c:pt>
                  <c:pt idx="15">
                    <c:v>2005</c:v>
                  </c:pt>
                  <c:pt idx="16">
                    <c:v>2006</c:v>
                  </c:pt>
                  <c:pt idx="17">
                    <c:v>2007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</c:v>
                  </c:pt>
                  <c:pt idx="34">
                    <c:v>2024</c:v>
                  </c:pt>
                  <c:pt idx="35">
                    <c:v>2025</c:v>
                  </c:pt>
                  <c:pt idx="36">
                    <c:v>2026</c:v>
                  </c:pt>
                </c:lvl>
                <c:lvl>
                  <c:pt idx="4">
                    <c:v> democratic era </c:v>
                  </c:pt>
                  <c:pt idx="35">
                    <c:v> bud-
geted 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'20. dtic budget total'!$B$7:$AP$7</c15:sqref>
                  </c15:fullRef>
                </c:ext>
              </c:extLst>
              <c:f>'20. dtic budget total'!$F$7:$AP$7</c:f>
              <c:numCache>
                <c:formatCode>_-* #\ ##0.0_-;\-* #\ ##0.0_-;_-* "-"??_-;_-@_-</c:formatCode>
                <c:ptCount val="37"/>
                <c:pt idx="0">
                  <c:v>15.249279891672312</c:v>
                </c:pt>
                <c:pt idx="1">
                  <c:v>17.60521279620853</c:v>
                </c:pt>
                <c:pt idx="2">
                  <c:v>13.833526191696564</c:v>
                </c:pt>
                <c:pt idx="3">
                  <c:v>17.731806569343068</c:v>
                </c:pt>
                <c:pt idx="4">
                  <c:v>16.309621722846448</c:v>
                </c:pt>
                <c:pt idx="5">
                  <c:v>15.498281571919117</c:v>
                </c:pt>
                <c:pt idx="6">
                  <c:v>15.888736730360938</c:v>
                </c:pt>
                <c:pt idx="7">
                  <c:v>13.43792602291326</c:v>
                </c:pt>
                <c:pt idx="8">
                  <c:v>9.5506666666666682</c:v>
                </c:pt>
                <c:pt idx="9">
                  <c:v>6.8696320994631259</c:v>
                </c:pt>
                <c:pt idx="10">
                  <c:v>6.208137091503267</c:v>
                </c:pt>
                <c:pt idx="11">
                  <c:v>7.0181068303914058</c:v>
                </c:pt>
                <c:pt idx="12">
                  <c:v>8.9962987126548448</c:v>
                </c:pt>
                <c:pt idx="13">
                  <c:v>5.8910662557781217</c:v>
                </c:pt>
                <c:pt idx="14">
                  <c:v>6.3537048551959137</c:v>
                </c:pt>
                <c:pt idx="15">
                  <c:v>8.8357127348643019</c:v>
                </c:pt>
                <c:pt idx="16">
                  <c:v>7.8239405078597342</c:v>
                </c:pt>
                <c:pt idx="17">
                  <c:v>9.2616518589497918</c:v>
                </c:pt>
                <c:pt idx="18">
                  <c:v>11.921689259127971</c:v>
                </c:pt>
                <c:pt idx="19">
                  <c:v>10.266961280050948</c:v>
                </c:pt>
                <c:pt idx="20">
                  <c:v>11.845638121047877</c:v>
                </c:pt>
                <c:pt idx="21">
                  <c:v>10.678706802030458</c:v>
                </c:pt>
                <c:pt idx="22">
                  <c:v>11.866250274725276</c:v>
                </c:pt>
                <c:pt idx="23">
                  <c:v>13.696012075471698</c:v>
                </c:pt>
                <c:pt idx="24">
                  <c:v>14.754883208266699</c:v>
                </c:pt>
                <c:pt idx="25">
                  <c:v>12.812670891089107</c:v>
                </c:pt>
                <c:pt idx="26">
                  <c:v>13.320364636846769</c:v>
                </c:pt>
                <c:pt idx="27">
                  <c:v>13.696403292352572</c:v>
                </c:pt>
                <c:pt idx="28">
                  <c:v>12.045858481743112</c:v>
                </c:pt>
                <c:pt idx="29">
                  <c:v>12.703514385624642</c:v>
                </c:pt>
                <c:pt idx="30">
                  <c:v>12.605758502600604</c:v>
                </c:pt>
                <c:pt idx="31">
                  <c:v>10.17929496702128</c:v>
                </c:pt>
                <c:pt idx="32">
                  <c:v>12.428159005223252</c:v>
                </c:pt>
                <c:pt idx="33">
                  <c:v>10.798433000000001</c:v>
                </c:pt>
                <c:pt idx="34">
                  <c:v>10.148845852926984</c:v>
                </c:pt>
                <c:pt idx="35">
                  <c:v>8.6975432829311163</c:v>
                </c:pt>
                <c:pt idx="36">
                  <c:v>8.6570843820223562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'20. dtic budget total'!$B$7</c15:sqref>
                  <c15:spPr xmlns:c15="http://schemas.microsoft.com/office/drawing/2012/chart">
                    <a:solidFill>
                      <a:srgbClr val="4F81BD">
                        <a:lumMod val="75000"/>
                      </a:srgbClr>
                    </a:solidFill>
                    <a:ln w="3175">
                      <a:solidFill>
                        <a:sysClr val="windowText" lastClr="000000"/>
                      </a:solidFill>
                    </a:ln>
                    <a:effectLst/>
                  </c15:spPr>
                </c15:categoryFilterException>
                <c15:categoryFilterException>
                  <c15:sqref>'20. dtic budget total'!$C$7</c15:sqref>
                  <c15:spPr xmlns:c15="http://schemas.microsoft.com/office/drawing/2012/chart">
                    <a:solidFill>
                      <a:srgbClr val="4F81BD">
                        <a:lumMod val="75000"/>
                      </a:srgbClr>
                    </a:solidFill>
                    <a:ln w="3175">
                      <a:solidFill>
                        <a:sysClr val="windowText" lastClr="000000"/>
                      </a:solidFill>
                    </a:ln>
                    <a:effectLst/>
                  </c15:spPr>
                </c15:categoryFilterException>
                <c15:categoryFilterException>
                  <c15:sqref>'20. dtic budget total'!$D$7</c15:sqref>
                  <c15:spPr xmlns:c15="http://schemas.microsoft.com/office/drawing/2012/chart">
                    <a:solidFill>
                      <a:srgbClr val="4F81BD">
                        <a:lumMod val="75000"/>
                      </a:srgbClr>
                    </a:solidFill>
                    <a:ln w="3175">
                      <a:solidFill>
                        <a:sysClr val="windowText" lastClr="000000"/>
                      </a:solidFill>
                    </a:ln>
                    <a:effectLst/>
                  </c15:spPr>
                </c15:categoryFilterException>
                <c15:categoryFilterException>
                  <c15:sqref>'20. dtic budget total'!$E$7</c15:sqref>
                  <c15:spPr xmlns:c15="http://schemas.microsoft.com/office/drawing/2012/chart">
                    <a:solidFill>
                      <a:srgbClr val="4F81BD">
                        <a:lumMod val="75000"/>
                      </a:srgbClr>
                    </a:solidFill>
                    <a:ln w="3175">
                      <a:solidFill>
                        <a:sysClr val="windowText" lastClr="000000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8408-44BE-A6B0-03AE00594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25"/>
        <c:axId val="2102045503"/>
        <c:axId val="2102050079"/>
      </c:barChart>
      <c:lineChart>
        <c:grouping val="standard"/>
        <c:varyColors val="0"/>
        <c:ser>
          <c:idx val="1"/>
          <c:order val="1"/>
          <c:tx>
            <c:strRef>
              <c:f>'20. dtic budget total'!$A$8</c:f>
              <c:strCache>
                <c:ptCount val="1"/>
                <c:pt idx="0">
                  <c:v>% of non-interest expenditure (right axis)</c:v>
                </c:pt>
              </c:strCache>
            </c:strRef>
          </c:tx>
          <c:spPr>
            <a:ln w="38100" cap="rnd">
              <a:solidFill>
                <a:srgbClr val="C0504D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'20. dtic budget total'!$B$5:$AP$6</c15:sqref>
                  </c15:fullRef>
                </c:ext>
              </c:extLst>
              <c:f>'20. dtic budget total'!$F$5:$AP$6</c:f>
              <c:multiLvlStrCache>
                <c:ptCount val="37"/>
                <c:lvl>
                  <c:pt idx="0">
                    <c:v>1990</c:v>
                  </c:pt>
                  <c:pt idx="1">
                    <c:v>1991</c:v>
                  </c:pt>
                  <c:pt idx="2">
                    <c:v>1992</c:v>
                  </c:pt>
                  <c:pt idx="3">
                    <c:v>1993</c:v>
                  </c:pt>
                  <c:pt idx="4">
                    <c:v>1994</c:v>
                  </c:pt>
                  <c:pt idx="5">
                    <c:v>1995</c:v>
                  </c:pt>
                  <c:pt idx="6">
                    <c:v>1996</c:v>
                  </c:pt>
                  <c:pt idx="7">
                    <c:v>1997</c:v>
                  </c:pt>
                  <c:pt idx="8">
                    <c:v>1998</c:v>
                  </c:pt>
                  <c:pt idx="9">
                    <c:v>1999</c:v>
                  </c:pt>
                  <c:pt idx="10">
                    <c:v>2000</c:v>
                  </c:pt>
                  <c:pt idx="11">
                    <c:v>2001</c:v>
                  </c:pt>
                  <c:pt idx="12">
                    <c:v>2002</c:v>
                  </c:pt>
                  <c:pt idx="13">
                    <c:v>2003</c:v>
                  </c:pt>
                  <c:pt idx="14">
                    <c:v>2004</c:v>
                  </c:pt>
                  <c:pt idx="15">
                    <c:v>2005</c:v>
                  </c:pt>
                  <c:pt idx="16">
                    <c:v>2006</c:v>
                  </c:pt>
                  <c:pt idx="17">
                    <c:v>2007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</c:v>
                  </c:pt>
                  <c:pt idx="34">
                    <c:v>2024</c:v>
                  </c:pt>
                  <c:pt idx="35">
                    <c:v>2025</c:v>
                  </c:pt>
                  <c:pt idx="36">
                    <c:v>2026</c:v>
                  </c:pt>
                </c:lvl>
                <c:lvl>
                  <c:pt idx="4">
                    <c:v> democratic era </c:v>
                  </c:pt>
                  <c:pt idx="35">
                    <c:v> bud-
geted 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'20. dtic budget total'!$B$8:$AP$8</c15:sqref>
                  </c15:fullRef>
                </c:ext>
              </c:extLst>
              <c:f>'20. dtic budget total'!$F$8:$AP$8</c:f>
              <c:numCache>
                <c:formatCode>0.0%</c:formatCode>
                <c:ptCount val="37"/>
                <c:pt idx="0">
                  <c:v>2.7078783806484125E-2</c:v>
                </c:pt>
                <c:pt idx="1">
                  <c:v>3.1633828564011313E-2</c:v>
                </c:pt>
                <c:pt idx="2">
                  <c:v>2.4794854320895454E-2</c:v>
                </c:pt>
                <c:pt idx="3">
                  <c:v>3.0961663187695474E-2</c:v>
                </c:pt>
                <c:pt idx="4">
                  <c:v>2.9420290131449721E-2</c:v>
                </c:pt>
                <c:pt idx="5">
                  <c:v>2.2842057670838665E-2</c:v>
                </c:pt>
                <c:pt idx="6">
                  <c:v>2.2464398535588119E-2</c:v>
                </c:pt>
                <c:pt idx="7">
                  <c:v>1.8417003817881361E-2</c:v>
                </c:pt>
                <c:pt idx="8">
                  <c:v>1.3003627327622969E-2</c:v>
                </c:pt>
                <c:pt idx="9">
                  <c:v>9.4971568072881006E-3</c:v>
                </c:pt>
                <c:pt idx="10">
                  <c:v>8.3895848915482418E-3</c:v>
                </c:pt>
                <c:pt idx="11">
                  <c:v>9.232518573614781E-3</c:v>
                </c:pt>
                <c:pt idx="12">
                  <c:v>1.1091120713264157E-2</c:v>
                </c:pt>
                <c:pt idx="13">
                  <c:v>7.227560089598419E-3</c:v>
                </c:pt>
                <c:pt idx="14">
                  <c:v>7.1461383777140265E-3</c:v>
                </c:pt>
                <c:pt idx="15">
                  <c:v>9.041056490322651E-3</c:v>
                </c:pt>
                <c:pt idx="16">
                  <c:v>7.3350548617177524E-3</c:v>
                </c:pt>
                <c:pt idx="17">
                  <c:v>8.0917921914960365E-3</c:v>
                </c:pt>
                <c:pt idx="18">
                  <c:v>9.7791537118826471E-3</c:v>
                </c:pt>
                <c:pt idx="19">
                  <c:v>8.0089047776574114E-3</c:v>
                </c:pt>
                <c:pt idx="20">
                  <c:v>7.5939224101257531E-3</c:v>
                </c:pt>
                <c:pt idx="21">
                  <c:v>7.1921219793416478E-3</c:v>
                </c:pt>
                <c:pt idx="22">
                  <c:v>7.6423329735597302E-3</c:v>
                </c:pt>
                <c:pt idx="23" formatCode="0.00%">
                  <c:v>8.5825352285396218E-3</c:v>
                </c:pt>
                <c:pt idx="24">
                  <c:v>9.0007815203931637E-3</c:v>
                </c:pt>
                <c:pt idx="25">
                  <c:v>7.6506751788430784E-3</c:v>
                </c:pt>
                <c:pt idx="26">
                  <c:v>7.6100961986156623E-3</c:v>
                </c:pt>
                <c:pt idx="27">
                  <c:v>7.9276211422227207E-3</c:v>
                </c:pt>
                <c:pt idx="28">
                  <c:v>6.7842673723629539E-3</c:v>
                </c:pt>
                <c:pt idx="29">
                  <c:v>6.9820906570395346E-3</c:v>
                </c:pt>
                <c:pt idx="30">
                  <c:v>6.4316683186821039E-3</c:v>
                </c:pt>
                <c:pt idx="31">
                  <c:v>5.0528978450574448E-3</c:v>
                </c:pt>
                <c:pt idx="32" formatCode="0.00%">
                  <c:v>6.1538809324298144E-3</c:v>
                </c:pt>
                <c:pt idx="33">
                  <c:v>5.3746094790297853E-3</c:v>
                </c:pt>
                <c:pt idx="34">
                  <c:v>5.2389226786667695E-3</c:v>
                </c:pt>
                <c:pt idx="35" formatCode="0.00%">
                  <c:v>4.5051051349256294E-3</c:v>
                </c:pt>
                <c:pt idx="36">
                  <c:v>4.4590305010542459E-3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8408-44BE-A6B0-03AE00594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782720"/>
        <c:axId val="1138141712"/>
      </c:line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billions of constant (2023) rand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.0_-;\-* #\ 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valAx>
        <c:axId val="1138141712"/>
        <c:scaling>
          <c:orientation val="minMax"/>
          <c:max val="4.0000000000000008E-2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2782720"/>
        <c:crosses val="max"/>
        <c:crossBetween val="between"/>
      </c:valAx>
      <c:catAx>
        <c:axId val="1602782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8141712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'21. dtic expenditure by branch'!$B$7</c:f>
              <c:strCache>
                <c:ptCount val="1"/>
                <c:pt idx="0">
                  <c:v> 2019/20 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  <a:effectLst/>
          </c:spPr>
          <c:invertIfNegative val="0"/>
          <c:cat>
            <c:strRef>
              <c:f>'21. dtic expenditure by branch'!$A$8:$A$12</c:f>
              <c:strCache>
                <c:ptCount val="5"/>
                <c:pt idx="0">
                  <c:v> Incentives </c:v>
                </c:pt>
                <c:pt idx="1">
                  <c:v> Transformation and Competition </c:v>
                </c:pt>
                <c:pt idx="2">
                  <c:v> Sectors </c:v>
                </c:pt>
                <c:pt idx="3">
                  <c:v> Administration </c:v>
                </c:pt>
                <c:pt idx="4">
                  <c:v> Other </c:v>
                </c:pt>
              </c:strCache>
            </c:strRef>
          </c:cat>
          <c:val>
            <c:numRef>
              <c:f>'21. dtic expenditure by branch'!$B$8:$B$12</c:f>
              <c:numCache>
                <c:formatCode>_-* #\ ##0_-;\-* #\ ##0_-;_-* "-"??_-;_-@_-</c:formatCode>
                <c:ptCount val="5"/>
                <c:pt idx="0">
                  <c:v>6841.7406515192997</c:v>
                </c:pt>
                <c:pt idx="1">
                  <c:v>867.08332877087344</c:v>
                </c:pt>
                <c:pt idx="2">
                  <c:v>2406.8777443197373</c:v>
                </c:pt>
                <c:pt idx="3">
                  <c:v>1030.6249110320286</c:v>
                </c:pt>
                <c:pt idx="4">
                  <c:v>1459.4724336162062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A-4545-A5B7-7B83DB256018}"/>
            </c:ext>
          </c:extLst>
        </c:ser>
        <c:ser>
          <c:idx val="1"/>
          <c:order val="1"/>
          <c:tx>
            <c:strRef>
              <c:f>'21. dtic expenditure by branch'!$C$7</c:f>
              <c:strCache>
                <c:ptCount val="1"/>
                <c:pt idx="0">
                  <c:v> 2020/21 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'21. dtic expenditure by branch'!$A$8:$A$12</c:f>
              <c:strCache>
                <c:ptCount val="5"/>
                <c:pt idx="0">
                  <c:v> Incentives </c:v>
                </c:pt>
                <c:pt idx="1">
                  <c:v> Transformation and Competition </c:v>
                </c:pt>
                <c:pt idx="2">
                  <c:v> Sectors </c:v>
                </c:pt>
                <c:pt idx="3">
                  <c:v> Administration </c:v>
                </c:pt>
                <c:pt idx="4">
                  <c:v> Other </c:v>
                </c:pt>
              </c:strCache>
            </c:strRef>
          </c:cat>
          <c:val>
            <c:numRef>
              <c:f>'21. dtic expenditure by branch'!$C$8:$C$12</c:f>
              <c:numCache>
                <c:formatCode>_-* #\ ##0_-;\-* #\ ##0_-;_-* "-"??_-;_-@_-</c:formatCode>
                <c:ptCount val="5"/>
                <c:pt idx="0">
                  <c:v>5515.9943925531925</c:v>
                </c:pt>
                <c:pt idx="1">
                  <c:v>741.61437765957464</c:v>
                </c:pt>
                <c:pt idx="2">
                  <c:v>1831.3018414893622</c:v>
                </c:pt>
                <c:pt idx="3">
                  <c:v>916.72405957446824</c:v>
                </c:pt>
                <c:pt idx="4">
                  <c:v>1173.6602957446812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7A-4545-A5B7-7B83DB256018}"/>
            </c:ext>
          </c:extLst>
        </c:ser>
        <c:ser>
          <c:idx val="2"/>
          <c:order val="2"/>
          <c:tx>
            <c:strRef>
              <c:f>'21. dtic expenditure by branch'!$D$7</c:f>
              <c:strCache>
                <c:ptCount val="1"/>
                <c:pt idx="0">
                  <c:v> 2021/22 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'21. dtic expenditure by branch'!$A$8:$A$12</c:f>
              <c:strCache>
                <c:ptCount val="5"/>
                <c:pt idx="0">
                  <c:v> Incentives </c:v>
                </c:pt>
                <c:pt idx="1">
                  <c:v> Transformation and Competition </c:v>
                </c:pt>
                <c:pt idx="2">
                  <c:v> Sectors </c:v>
                </c:pt>
                <c:pt idx="3">
                  <c:v> Administration </c:v>
                </c:pt>
                <c:pt idx="4">
                  <c:v> Other </c:v>
                </c:pt>
              </c:strCache>
            </c:strRef>
          </c:cat>
          <c:val>
            <c:numRef>
              <c:f>'21. dtic expenditure by branch'!$D$8:$D$12</c:f>
              <c:numCache>
                <c:formatCode>_-* #\ ##0_-;\-* #\ ##0_-;_-* "-"??_-;_-@_-</c:formatCode>
                <c:ptCount val="5"/>
                <c:pt idx="0">
                  <c:v>6919.1603529907334</c:v>
                </c:pt>
                <c:pt idx="1">
                  <c:v>1801.1382495366472</c:v>
                </c:pt>
                <c:pt idx="2">
                  <c:v>1752.8931214827296</c:v>
                </c:pt>
                <c:pt idx="3">
                  <c:v>771.82039005897218</c:v>
                </c:pt>
                <c:pt idx="4">
                  <c:v>1183.1468911541701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7A-4545-A5B7-7B83DB256018}"/>
            </c:ext>
          </c:extLst>
        </c:ser>
        <c:ser>
          <c:idx val="3"/>
          <c:order val="3"/>
          <c:tx>
            <c:strRef>
              <c:f>'21. dtic expenditure by branch'!$E$7</c:f>
              <c:strCache>
                <c:ptCount val="1"/>
                <c:pt idx="0">
                  <c:v> 2022/23 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'21. dtic expenditure by branch'!$A$8:$A$12</c:f>
              <c:strCache>
                <c:ptCount val="5"/>
                <c:pt idx="0">
                  <c:v> Incentives </c:v>
                </c:pt>
                <c:pt idx="1">
                  <c:v> Transformation and Competition </c:v>
                </c:pt>
                <c:pt idx="2">
                  <c:v> Sectors </c:v>
                </c:pt>
                <c:pt idx="3">
                  <c:v> Administration </c:v>
                </c:pt>
                <c:pt idx="4">
                  <c:v> Other </c:v>
                </c:pt>
              </c:strCache>
            </c:strRef>
          </c:cat>
          <c:val>
            <c:numRef>
              <c:f>'21. dtic expenditure by branch'!$E$8:$E$12</c:f>
              <c:numCache>
                <c:formatCode>_-* #\ ##0_-;\-* #\ ##0_-;_-* "-"??_-;_-@_-</c:formatCode>
                <c:ptCount val="5"/>
                <c:pt idx="0">
                  <c:v>5363.0879999999997</c:v>
                </c:pt>
                <c:pt idx="1">
                  <c:v>1792.5519999999999</c:v>
                </c:pt>
                <c:pt idx="2">
                  <c:v>1730.5119999999999</c:v>
                </c:pt>
                <c:pt idx="3">
                  <c:v>759.92899999999997</c:v>
                </c:pt>
                <c:pt idx="4">
                  <c:v>1152.3520000000001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7A-4545-A5B7-7B83DB256018}"/>
            </c:ext>
          </c:extLst>
        </c:ser>
        <c:ser>
          <c:idx val="4"/>
          <c:order val="4"/>
          <c:tx>
            <c:strRef>
              <c:f>'21. dtic expenditure by branch'!$F$7</c:f>
              <c:strCache>
                <c:ptCount val="1"/>
                <c:pt idx="0">
                  <c:v> 2023/24 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'21. dtic expenditure by branch'!$A$8:$A$12</c:f>
              <c:strCache>
                <c:ptCount val="5"/>
                <c:pt idx="0">
                  <c:v> Incentives </c:v>
                </c:pt>
                <c:pt idx="1">
                  <c:v> Transformation and Competition </c:v>
                </c:pt>
                <c:pt idx="2">
                  <c:v> Sectors </c:v>
                </c:pt>
                <c:pt idx="3">
                  <c:v> Administration </c:v>
                </c:pt>
                <c:pt idx="4">
                  <c:v> Other </c:v>
                </c:pt>
              </c:strCache>
            </c:strRef>
          </c:cat>
          <c:val>
            <c:numRef>
              <c:f>'21. dtic expenditure by branch'!$F$8:$F$12</c:f>
              <c:numCache>
                <c:formatCode>_-* #\ ##0_-;\-* #\ ##0_-;_-* "-"??_-;_-@_-</c:formatCode>
                <c:ptCount val="5"/>
                <c:pt idx="0">
                  <c:v>5130.2199206513178</c:v>
                </c:pt>
                <c:pt idx="1">
                  <c:v>1558.8578725720802</c:v>
                </c:pt>
                <c:pt idx="2">
                  <c:v>1509.5375732742698</c:v>
                </c:pt>
                <c:pt idx="3">
                  <c:v>814.12277464596855</c:v>
                </c:pt>
                <c:pt idx="4">
                  <c:v>1136.107711783347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7A-4545-A5B7-7B83DB256018}"/>
            </c:ext>
          </c:extLst>
        </c:ser>
        <c:ser>
          <c:idx val="5"/>
          <c:order val="5"/>
          <c:tx>
            <c:strRef>
              <c:f>'21. dtic expenditure by branch'!$G$7</c:f>
              <c:strCache>
                <c:ptCount val="1"/>
                <c:pt idx="0">
                  <c:v> 2024/25 budget 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'21. dtic expenditure by branch'!$A$8:$A$12</c:f>
              <c:strCache>
                <c:ptCount val="5"/>
                <c:pt idx="0">
                  <c:v> Incentives </c:v>
                </c:pt>
                <c:pt idx="1">
                  <c:v> Transformation and Competition </c:v>
                </c:pt>
                <c:pt idx="2">
                  <c:v> Sectors </c:v>
                </c:pt>
                <c:pt idx="3">
                  <c:v> Administration </c:v>
                </c:pt>
                <c:pt idx="4">
                  <c:v> Other </c:v>
                </c:pt>
              </c:strCache>
            </c:strRef>
          </c:cat>
          <c:val>
            <c:numRef>
              <c:f>'21. dtic expenditure by branch'!$G$8:$G$12</c:f>
              <c:numCache>
                <c:formatCode>_-* #\ ##0_-;\-* #\ ##0_-;_-* "-"??_-;_-@_-</c:formatCode>
                <c:ptCount val="5"/>
                <c:pt idx="0">
                  <c:v>3655.1151705354087</c:v>
                </c:pt>
                <c:pt idx="1">
                  <c:v>1854.6452564697515</c:v>
                </c:pt>
                <c:pt idx="2">
                  <c:v>1296.9322212078569</c:v>
                </c:pt>
                <c:pt idx="3">
                  <c:v>798.13095247943522</c:v>
                </c:pt>
                <c:pt idx="4">
                  <c:v>1092.7196822386661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7A-4545-A5B7-7B83DB256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'22. Transfers by recipient'!$B$6</c:f>
              <c:strCache>
                <c:ptCount val="1"/>
                <c:pt idx="0">
                  <c:v> 2021/22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'22. Transfers by recipient'!$A$7:$A$10</c:f>
              <c:strCache>
                <c:ptCount val="4"/>
                <c:pt idx="0">
                  <c:v> incentives (manufacturing and services) and IDC </c:v>
                </c:pt>
                <c:pt idx="1">
                  <c:v> regulatory and standards agencies </c:v>
                </c:pt>
                <c:pt idx="2">
                  <c:v> SEZs and border areas </c:v>
                </c:pt>
                <c:pt idx="3">
                  <c:v> Other </c:v>
                </c:pt>
              </c:strCache>
            </c:strRef>
          </c:cat>
          <c:val>
            <c:numRef>
              <c:f>'22. Transfers by recipient'!$B$7:$B$10</c:f>
              <c:numCache>
                <c:formatCode>_-* #\ ##0.0_-;\-* #\ ##0.0_-;_-* "-"??_-;_-@_-</c:formatCode>
                <c:ptCount val="4"/>
                <c:pt idx="0">
                  <c:v>6.1497326901432183</c:v>
                </c:pt>
                <c:pt idx="1">
                  <c:v>1.9599774550968829</c:v>
                </c:pt>
                <c:pt idx="2">
                  <c:v>1.9086836330244314</c:v>
                </c:pt>
                <c:pt idx="3">
                  <c:v>0.78616498230834231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2-4AD9-95EF-69C9748286A2}"/>
            </c:ext>
          </c:extLst>
        </c:ser>
        <c:ser>
          <c:idx val="1"/>
          <c:order val="1"/>
          <c:tx>
            <c:strRef>
              <c:f>'22. Transfers by recipient'!$C$6</c:f>
              <c:strCache>
                <c:ptCount val="1"/>
                <c:pt idx="0">
                  <c:v> 2022/23 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'22. Transfers by recipient'!$A$7:$A$10</c:f>
              <c:strCache>
                <c:ptCount val="4"/>
                <c:pt idx="0">
                  <c:v> incentives (manufacturing and services) and IDC </c:v>
                </c:pt>
                <c:pt idx="1">
                  <c:v> regulatory and standards agencies </c:v>
                </c:pt>
                <c:pt idx="2">
                  <c:v> SEZs and border areas </c:v>
                </c:pt>
                <c:pt idx="3">
                  <c:v> Other </c:v>
                </c:pt>
              </c:strCache>
            </c:strRef>
          </c:cat>
          <c:val>
            <c:numRef>
              <c:f>'22. Transfers by recipient'!$C$7:$C$10</c:f>
              <c:numCache>
                <c:formatCode>_-* #\ ##0.0_-;\-* #\ ##0.0_-;_-* "-"??_-;_-@_-</c:formatCode>
                <c:ptCount val="4"/>
                <c:pt idx="0">
                  <c:v>5.988899</c:v>
                </c:pt>
                <c:pt idx="1">
                  <c:v>1.7590809999999999</c:v>
                </c:pt>
                <c:pt idx="2">
                  <c:v>0.60327399999999998</c:v>
                </c:pt>
                <c:pt idx="3">
                  <c:v>0.80249099999999818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22-4AD9-95EF-69C9748286A2}"/>
            </c:ext>
          </c:extLst>
        </c:ser>
        <c:ser>
          <c:idx val="2"/>
          <c:order val="2"/>
          <c:tx>
            <c:strRef>
              <c:f>'22. Transfers by recipient'!$D$6</c:f>
              <c:strCache>
                <c:ptCount val="1"/>
                <c:pt idx="0">
                  <c:v> 2023/24 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'22. Transfers by recipient'!$A$7:$A$10</c:f>
              <c:strCache>
                <c:ptCount val="4"/>
                <c:pt idx="0">
                  <c:v> incentives (manufacturing and services) and IDC </c:v>
                </c:pt>
                <c:pt idx="1">
                  <c:v> regulatory and standards agencies </c:v>
                </c:pt>
                <c:pt idx="2">
                  <c:v> SEZs and border areas </c:v>
                </c:pt>
                <c:pt idx="3">
                  <c:v> Other </c:v>
                </c:pt>
              </c:strCache>
            </c:strRef>
          </c:cat>
          <c:val>
            <c:numRef>
              <c:f>'22. Transfers by recipient'!$D$7:$D$10</c:f>
              <c:numCache>
                <c:formatCode>_-* #\ ##0.0_-;\-* #\ ##0.0_-;_-* "-"??_-;_-@_-</c:formatCode>
                <c:ptCount val="4"/>
                <c:pt idx="0">
                  <c:v>5.1683892551717747</c:v>
                </c:pt>
                <c:pt idx="1">
                  <c:v>1.5790162241267542</c:v>
                </c:pt>
                <c:pt idx="2">
                  <c:v>0.99395115308098358</c:v>
                </c:pt>
                <c:pt idx="3">
                  <c:v>0.71714624455965836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22-4AD9-95EF-69C9748286A2}"/>
            </c:ext>
          </c:extLst>
        </c:ser>
        <c:ser>
          <c:idx val="3"/>
          <c:order val="3"/>
          <c:tx>
            <c:strRef>
              <c:f>'22. Transfers by recipient'!$E$6</c:f>
              <c:strCache>
                <c:ptCount val="1"/>
                <c:pt idx="0">
                  <c:v> 2024/25 budget 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'22. Transfers by recipient'!$A$7:$A$10</c:f>
              <c:strCache>
                <c:ptCount val="4"/>
                <c:pt idx="0">
                  <c:v> incentives (manufacturing and services) and IDC </c:v>
                </c:pt>
                <c:pt idx="1">
                  <c:v> regulatory and standards agencies </c:v>
                </c:pt>
                <c:pt idx="2">
                  <c:v> SEZs and border areas </c:v>
                </c:pt>
                <c:pt idx="3">
                  <c:v> Other </c:v>
                </c:pt>
              </c:strCache>
            </c:strRef>
          </c:cat>
          <c:val>
            <c:numRef>
              <c:f>'22. Transfers by recipient'!$E$7:$E$10</c:f>
              <c:numCache>
                <c:formatCode>_-* #\ ##0.0_-;\-* #\ ##0.0_-;_-* "-"??_-;_-@_-</c:formatCode>
                <c:ptCount val="4"/>
                <c:pt idx="0">
                  <c:v>4.2718314755513331</c:v>
                </c:pt>
                <c:pt idx="1">
                  <c:v>1.5644477753247326</c:v>
                </c:pt>
                <c:pt idx="2">
                  <c:v>0.42905135340769496</c:v>
                </c:pt>
                <c:pt idx="3">
                  <c:v>0.79388375348966478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22-4AD9-95EF-69C974828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>
        <c:manualLayout>
          <c:xMode val="edge"/>
          <c:yMode val="edge"/>
          <c:x val="0.32024995569610454"/>
          <c:y val="0"/>
          <c:w val="0.67906881814412268"/>
          <c:h val="6.90596190750476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 Loadshedding'!$C$4</c:f>
              <c:strCache>
                <c:ptCount val="1"/>
                <c:pt idx="0">
                  <c:v> Stage 1 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'3. Loadshedding'!$A$5:$B$15</c:f>
              <c:multiLvlStrCache>
                <c:ptCount val="11"/>
                <c:lvl>
                  <c:pt idx="0">
                    <c:v> 2018 </c:v>
                  </c:pt>
                  <c:pt idx="1">
                    <c:v> 2019 </c:v>
                  </c:pt>
                  <c:pt idx="2">
                    <c:v> 2020 </c:v>
                  </c:pt>
                  <c:pt idx="3">
                    <c:v> 2021 </c:v>
                  </c:pt>
                  <c:pt idx="4">
                    <c:v> 2022 </c:v>
                  </c:pt>
                  <c:pt idx="5">
                    <c:v> 2 023 </c:v>
                  </c:pt>
                  <c:pt idx="7">
                    <c:v> Q1 </c:v>
                  </c:pt>
                  <c:pt idx="8">
                    <c:v> Q2 </c:v>
                  </c:pt>
                  <c:pt idx="9">
                    <c:v> Q3 </c:v>
                  </c:pt>
                  <c:pt idx="10">
                    <c:v> Q4 </c:v>
                  </c:pt>
                </c:lvl>
                <c:lvl>
                  <c:pt idx="0">
                    <c:v> annual </c:v>
                  </c:pt>
                  <c:pt idx="6">
                    <c:v>   </c:v>
                  </c:pt>
                  <c:pt idx="7">
                    <c:v> quarterly, 2023 </c:v>
                  </c:pt>
                </c:lvl>
              </c:multiLvlStrCache>
            </c:multiLvlStrRef>
          </c:cat>
          <c:val>
            <c:numRef>
              <c:f>'3. Loadshedding'!$C$5:$C$15</c:f>
              <c:numCache>
                <c:formatCode>_-* #\ ##0_-;\-* #\ ##0_-;_-* "-"??_-;_-@_-</c:formatCode>
                <c:ptCount val="11"/>
                <c:pt idx="0">
                  <c:v>34.546102999999995</c:v>
                </c:pt>
                <c:pt idx="1">
                  <c:v>81.067049000000011</c:v>
                </c:pt>
                <c:pt idx="2">
                  <c:v>184.81391899999991</c:v>
                </c:pt>
                <c:pt idx="3">
                  <c:v>183.65111400000001</c:v>
                </c:pt>
                <c:pt idx="4">
                  <c:v>378.11366399999991</c:v>
                </c:pt>
                <c:pt idx="5">
                  <c:v>611.7337540000002</c:v>
                </c:pt>
                <c:pt idx="7">
                  <c:v>62.36942599999999</c:v>
                </c:pt>
                <c:pt idx="8">
                  <c:v>126.52751799999999</c:v>
                </c:pt>
                <c:pt idx="9">
                  <c:v>272.07668100000012</c:v>
                </c:pt>
                <c:pt idx="10">
                  <c:v>150.76012900000006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6-4F32-9ED3-DB1B46E4E17C}"/>
            </c:ext>
          </c:extLst>
        </c:ser>
        <c:ser>
          <c:idx val="1"/>
          <c:order val="1"/>
          <c:tx>
            <c:strRef>
              <c:f>'3. Loadshedding'!$D$4</c:f>
              <c:strCache>
                <c:ptCount val="1"/>
                <c:pt idx="0">
                  <c:v> Stage 2 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'3. Loadshedding'!$A$5:$B$15</c:f>
              <c:multiLvlStrCache>
                <c:ptCount val="11"/>
                <c:lvl>
                  <c:pt idx="0">
                    <c:v> 2018 </c:v>
                  </c:pt>
                  <c:pt idx="1">
                    <c:v> 2019 </c:v>
                  </c:pt>
                  <c:pt idx="2">
                    <c:v> 2020 </c:v>
                  </c:pt>
                  <c:pt idx="3">
                    <c:v> 2021 </c:v>
                  </c:pt>
                  <c:pt idx="4">
                    <c:v> 2022 </c:v>
                  </c:pt>
                  <c:pt idx="5">
                    <c:v> 2 023 </c:v>
                  </c:pt>
                  <c:pt idx="7">
                    <c:v> Q1 </c:v>
                  </c:pt>
                  <c:pt idx="8">
                    <c:v> Q2 </c:v>
                  </c:pt>
                  <c:pt idx="9">
                    <c:v> Q3 </c:v>
                  </c:pt>
                  <c:pt idx="10">
                    <c:v> Q4 </c:v>
                  </c:pt>
                </c:lvl>
                <c:lvl>
                  <c:pt idx="0">
                    <c:v> annual </c:v>
                  </c:pt>
                  <c:pt idx="6">
                    <c:v>   </c:v>
                  </c:pt>
                  <c:pt idx="7">
                    <c:v> quarterly, 2023 </c:v>
                  </c:pt>
                </c:lvl>
              </c:multiLvlStrCache>
            </c:multiLvlStrRef>
          </c:cat>
          <c:val>
            <c:numRef>
              <c:f>'3. Loadshedding'!$D$5:$D$15</c:f>
              <c:numCache>
                <c:formatCode>_-* #\ ##0_-;\-* #\ ##0_-;_-* "-"??_-;_-@_-</c:formatCode>
                <c:ptCount val="11"/>
                <c:pt idx="0">
                  <c:v>100.25155699999999</c:v>
                </c:pt>
                <c:pt idx="1">
                  <c:v>315.75511600000016</c:v>
                </c:pt>
                <c:pt idx="2">
                  <c:v>590.38285800000017</c:v>
                </c:pt>
                <c:pt idx="3">
                  <c:v>970.96346099999857</c:v>
                </c:pt>
                <c:pt idx="4">
                  <c:v>2009.1768199999997</c:v>
                </c:pt>
                <c:pt idx="5">
                  <c:v>2766.8440169999999</c:v>
                </c:pt>
                <c:pt idx="7">
                  <c:v>572.64540499999998</c:v>
                </c:pt>
                <c:pt idx="8">
                  <c:v>588.27722399999959</c:v>
                </c:pt>
                <c:pt idx="9">
                  <c:v>792.71308600000009</c:v>
                </c:pt>
                <c:pt idx="10">
                  <c:v>813.208302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6-4F32-9ED3-DB1B46E4E17C}"/>
            </c:ext>
          </c:extLst>
        </c:ser>
        <c:ser>
          <c:idx val="2"/>
          <c:order val="2"/>
          <c:tx>
            <c:strRef>
              <c:f>'3. Loadshedding'!$E$4</c:f>
              <c:strCache>
                <c:ptCount val="1"/>
                <c:pt idx="0">
                  <c:v> Stage 3 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'3. Loadshedding'!$A$5:$B$15</c:f>
              <c:multiLvlStrCache>
                <c:ptCount val="11"/>
                <c:lvl>
                  <c:pt idx="0">
                    <c:v> 2018 </c:v>
                  </c:pt>
                  <c:pt idx="1">
                    <c:v> 2019 </c:v>
                  </c:pt>
                  <c:pt idx="2">
                    <c:v> 2020 </c:v>
                  </c:pt>
                  <c:pt idx="3">
                    <c:v> 2021 </c:v>
                  </c:pt>
                  <c:pt idx="4">
                    <c:v> 2022 </c:v>
                  </c:pt>
                  <c:pt idx="5">
                    <c:v> 2 023 </c:v>
                  </c:pt>
                  <c:pt idx="7">
                    <c:v> Q1 </c:v>
                  </c:pt>
                  <c:pt idx="8">
                    <c:v> Q2 </c:v>
                  </c:pt>
                  <c:pt idx="9">
                    <c:v> Q3 </c:v>
                  </c:pt>
                  <c:pt idx="10">
                    <c:v> Q4 </c:v>
                  </c:pt>
                </c:lvl>
                <c:lvl>
                  <c:pt idx="0">
                    <c:v> annual </c:v>
                  </c:pt>
                  <c:pt idx="6">
                    <c:v>   </c:v>
                  </c:pt>
                  <c:pt idx="7">
                    <c:v> quarterly, 2023 </c:v>
                  </c:pt>
                </c:lvl>
              </c:multiLvlStrCache>
            </c:multiLvlStrRef>
          </c:cat>
          <c:val>
            <c:numRef>
              <c:f>'3. Loadshedding'!$E$5:$E$15</c:f>
              <c:numCache>
                <c:formatCode>_-* #\ ##0_-;\-* #\ ##0_-;_-* "-"??_-;_-@_-</c:formatCode>
                <c:ptCount val="11"/>
                <c:pt idx="0">
                  <c:v>81.735409000000018</c:v>
                </c:pt>
                <c:pt idx="1">
                  <c:v>164.68408799999992</c:v>
                </c:pt>
                <c:pt idx="2">
                  <c:v>291.34328199999999</c:v>
                </c:pt>
                <c:pt idx="3">
                  <c:v>482.61761299999972</c:v>
                </c:pt>
                <c:pt idx="4">
                  <c:v>2595.437453999999</c:v>
                </c:pt>
                <c:pt idx="5">
                  <c:v>5602.4062210000029</c:v>
                </c:pt>
                <c:pt idx="7">
                  <c:v>2111.1486050000017</c:v>
                </c:pt>
                <c:pt idx="8">
                  <c:v>1498.6351240000001</c:v>
                </c:pt>
                <c:pt idx="9">
                  <c:v>1318.339824000001</c:v>
                </c:pt>
                <c:pt idx="10">
                  <c:v>674.28266800000006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A6-4F32-9ED3-DB1B46E4E17C}"/>
            </c:ext>
          </c:extLst>
        </c:ser>
        <c:ser>
          <c:idx val="3"/>
          <c:order val="3"/>
          <c:tx>
            <c:strRef>
              <c:f>'3. Loadshedding'!$F$4</c:f>
              <c:strCache>
                <c:ptCount val="1"/>
                <c:pt idx="0">
                  <c:v> Stage 4 </c:v>
                </c:pt>
              </c:strCache>
            </c:strRef>
          </c:tx>
          <c:spPr>
            <a:solidFill>
              <a:srgbClr val="E97132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'3. Loadshedding'!$A$5:$B$15</c:f>
              <c:multiLvlStrCache>
                <c:ptCount val="11"/>
                <c:lvl>
                  <c:pt idx="0">
                    <c:v> 2018 </c:v>
                  </c:pt>
                  <c:pt idx="1">
                    <c:v> 2019 </c:v>
                  </c:pt>
                  <c:pt idx="2">
                    <c:v> 2020 </c:v>
                  </c:pt>
                  <c:pt idx="3">
                    <c:v> 2021 </c:v>
                  </c:pt>
                  <c:pt idx="4">
                    <c:v> 2022 </c:v>
                  </c:pt>
                  <c:pt idx="5">
                    <c:v> 2 023 </c:v>
                  </c:pt>
                  <c:pt idx="7">
                    <c:v> Q1 </c:v>
                  </c:pt>
                  <c:pt idx="8">
                    <c:v> Q2 </c:v>
                  </c:pt>
                  <c:pt idx="9">
                    <c:v> Q3 </c:v>
                  </c:pt>
                  <c:pt idx="10">
                    <c:v> Q4 </c:v>
                  </c:pt>
                </c:lvl>
                <c:lvl>
                  <c:pt idx="0">
                    <c:v> annual </c:v>
                  </c:pt>
                  <c:pt idx="6">
                    <c:v>   </c:v>
                  </c:pt>
                  <c:pt idx="7">
                    <c:v> quarterly, 2023 </c:v>
                  </c:pt>
                </c:lvl>
              </c:multiLvlStrCache>
            </c:multiLvlStrRef>
          </c:cat>
          <c:val>
            <c:numRef>
              <c:f>'3. Loadshedding'!$F$5:$F$15</c:f>
              <c:numCache>
                <c:formatCode>_-* #\ ##0_-;\-* #\ ##0_-;_-* "-"??_-;_-@_-</c:formatCode>
                <c:ptCount val="11"/>
                <c:pt idx="0">
                  <c:v>0</c:v>
                </c:pt>
                <c:pt idx="1">
                  <c:v>276.16130099999998</c:v>
                </c:pt>
                <c:pt idx="2">
                  <c:v>104.88242400000003</c:v>
                </c:pt>
                <c:pt idx="3">
                  <c:v>122.35631500000002</c:v>
                </c:pt>
                <c:pt idx="4">
                  <c:v>2110.6707120000005</c:v>
                </c:pt>
                <c:pt idx="5">
                  <c:v>4025.6558780000028</c:v>
                </c:pt>
                <c:pt idx="7">
                  <c:v>1749.2454530000016</c:v>
                </c:pt>
                <c:pt idx="8">
                  <c:v>1126.4110780000005</c:v>
                </c:pt>
                <c:pt idx="9">
                  <c:v>812.13977000000068</c:v>
                </c:pt>
                <c:pt idx="10">
                  <c:v>337.85957700000012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A6-4F32-9ED3-DB1B46E4E17C}"/>
            </c:ext>
          </c:extLst>
        </c:ser>
        <c:ser>
          <c:idx val="4"/>
          <c:order val="4"/>
          <c:tx>
            <c:strRef>
              <c:f>'3. Loadshedding'!$G$4</c:f>
              <c:strCache>
                <c:ptCount val="1"/>
                <c:pt idx="0">
                  <c:v> Stage 5 </c:v>
                </c:pt>
              </c:strCache>
            </c:strRef>
          </c:tx>
          <c:spPr>
            <a:solidFill>
              <a:srgbClr val="E97132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'3. Loadshedding'!$A$5:$B$15</c:f>
              <c:multiLvlStrCache>
                <c:ptCount val="11"/>
                <c:lvl>
                  <c:pt idx="0">
                    <c:v> 2018 </c:v>
                  </c:pt>
                  <c:pt idx="1">
                    <c:v> 2019 </c:v>
                  </c:pt>
                  <c:pt idx="2">
                    <c:v> 2020 </c:v>
                  </c:pt>
                  <c:pt idx="3">
                    <c:v> 2021 </c:v>
                  </c:pt>
                  <c:pt idx="4">
                    <c:v> 2022 </c:v>
                  </c:pt>
                  <c:pt idx="5">
                    <c:v> 2 023 </c:v>
                  </c:pt>
                  <c:pt idx="7">
                    <c:v> Q1 </c:v>
                  </c:pt>
                  <c:pt idx="8">
                    <c:v> Q2 </c:v>
                  </c:pt>
                  <c:pt idx="9">
                    <c:v> Q3 </c:v>
                  </c:pt>
                  <c:pt idx="10">
                    <c:v> Q4 </c:v>
                  </c:pt>
                </c:lvl>
                <c:lvl>
                  <c:pt idx="0">
                    <c:v> annual </c:v>
                  </c:pt>
                  <c:pt idx="6">
                    <c:v>   </c:v>
                  </c:pt>
                  <c:pt idx="7">
                    <c:v> quarterly, 2023 </c:v>
                  </c:pt>
                </c:lvl>
              </c:multiLvlStrCache>
            </c:multiLvlStrRef>
          </c:cat>
          <c:val>
            <c:numRef>
              <c:f>'3. Loadshedding'!$G$5:$G$15</c:f>
              <c:numCache>
                <c:formatCode>_-* #\ ##0_-;\-* #\ ##0_-;_-* "-"??_-;_-@_-</c:formatCode>
                <c:ptCount val="11"/>
                <c:pt idx="0">
                  <c:v>0</c:v>
                </c:pt>
                <c:pt idx="1">
                  <c:v>149.47957500000001</c:v>
                </c:pt>
                <c:pt idx="2">
                  <c:v>84.316089000000005</c:v>
                </c:pt>
                <c:pt idx="3">
                  <c:v>17.303500999999997</c:v>
                </c:pt>
                <c:pt idx="4">
                  <c:v>763.12594900000011</c:v>
                </c:pt>
                <c:pt idx="5">
                  <c:v>2356.3470120000006</c:v>
                </c:pt>
                <c:pt idx="7">
                  <c:v>902.55195300000059</c:v>
                </c:pt>
                <c:pt idx="8">
                  <c:v>824.81220099999973</c:v>
                </c:pt>
                <c:pt idx="9">
                  <c:v>539.99561200000016</c:v>
                </c:pt>
                <c:pt idx="10">
                  <c:v>88.987245999999999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A6-4F32-9ED3-DB1B46E4E17C}"/>
            </c:ext>
          </c:extLst>
        </c:ser>
        <c:ser>
          <c:idx val="5"/>
          <c:order val="5"/>
          <c:tx>
            <c:strRef>
              <c:f>'3. Loadshedding'!$H$4</c:f>
              <c:strCache>
                <c:ptCount val="1"/>
                <c:pt idx="0">
                  <c:v> Stage 6+ </c:v>
                </c:pt>
              </c:strCache>
            </c:strRef>
          </c:tx>
          <c:spPr>
            <a:solidFill>
              <a:srgbClr val="E97132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'3. Loadshedding'!$A$5:$B$15</c:f>
              <c:multiLvlStrCache>
                <c:ptCount val="11"/>
                <c:lvl>
                  <c:pt idx="0">
                    <c:v> 2018 </c:v>
                  </c:pt>
                  <c:pt idx="1">
                    <c:v> 2019 </c:v>
                  </c:pt>
                  <c:pt idx="2">
                    <c:v> 2020 </c:v>
                  </c:pt>
                  <c:pt idx="3">
                    <c:v> 2021 </c:v>
                  </c:pt>
                  <c:pt idx="4">
                    <c:v> 2022 </c:v>
                  </c:pt>
                  <c:pt idx="5">
                    <c:v> 2 023 </c:v>
                  </c:pt>
                  <c:pt idx="7">
                    <c:v> Q1 </c:v>
                  </c:pt>
                  <c:pt idx="8">
                    <c:v> Q2 </c:v>
                  </c:pt>
                  <c:pt idx="9">
                    <c:v> Q3 </c:v>
                  </c:pt>
                  <c:pt idx="10">
                    <c:v> Q4 </c:v>
                  </c:pt>
                </c:lvl>
                <c:lvl>
                  <c:pt idx="0">
                    <c:v> annual </c:v>
                  </c:pt>
                  <c:pt idx="6">
                    <c:v>   </c:v>
                  </c:pt>
                  <c:pt idx="7">
                    <c:v> quarterly, 2023 </c:v>
                  </c:pt>
                </c:lvl>
              </c:multiLvlStrCache>
            </c:multiLvlStrRef>
          </c:cat>
          <c:val>
            <c:numRef>
              <c:f>'3. Loadshedding'!$H$5:$H$15</c:f>
              <c:numCache>
                <c:formatCode>_-* #\ ##0_-;\-* #\ ##0_-;_-* "-"??_-;_-@_-</c:formatCode>
                <c:ptCount val="11"/>
                <c:pt idx="0">
                  <c:v>0</c:v>
                </c:pt>
                <c:pt idx="1">
                  <c:v>103.28454600000001</c:v>
                </c:pt>
                <c:pt idx="2">
                  <c:v>15.40052</c:v>
                </c:pt>
                <c:pt idx="3">
                  <c:v>0</c:v>
                </c:pt>
                <c:pt idx="4">
                  <c:v>268.66841999999991</c:v>
                </c:pt>
                <c:pt idx="5">
                  <c:v>1215.856358</c:v>
                </c:pt>
                <c:pt idx="7">
                  <c:v>358.54114200000004</c:v>
                </c:pt>
                <c:pt idx="8">
                  <c:v>563.22267500000009</c:v>
                </c:pt>
                <c:pt idx="9">
                  <c:v>267.54556400000001</c:v>
                </c:pt>
                <c:pt idx="10">
                  <c:v>26.546976999999998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A6-4F32-9ED3-DB1B46E4E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Change in GVA by sector'!$B$4</c:f>
              <c:strCache>
                <c:ptCount val="1"/>
                <c:pt idx="0">
                  <c:v>average, 2015 to 2019</c:v>
                </c:pt>
              </c:strCache>
            </c:strRef>
          </c:tx>
          <c:spPr>
            <a:solidFill>
              <a:srgbClr val="4F81BD">
                <a:lumMod val="5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'4. Change in GVA by sector'!$A$5:$A$14</c:f>
              <c:strCache>
                <c:ptCount val="10"/>
                <c:pt idx="0">
                  <c:v>agricul-
ture (3%)</c:v>
                </c:pt>
                <c:pt idx="1">
                  <c:v>mining
 (6%)</c:v>
                </c:pt>
                <c:pt idx="2">
                  <c:v>manufac-
turing 
(13%)</c:v>
                </c:pt>
                <c:pt idx="3">
                  <c:v>utilities 
(3%)</c:v>
                </c:pt>
                <c:pt idx="4">
                  <c:v>construc-
tion (2%)</c:v>
                </c:pt>
                <c:pt idx="5">
                  <c:v>retail 
(13%) (a)</c:v>
                </c:pt>
                <c:pt idx="6">
                  <c:v>logistics 
(7%)</c:v>
                </c:pt>
                <c:pt idx="7">
                  <c:v>business 
services 
(21%) (b)</c:v>
                </c:pt>
                <c:pt idx="8">
                  <c:v>govt 
services 
(8%)</c:v>
                </c:pt>
                <c:pt idx="9">
                  <c:v>personal 
services 
(15%)</c:v>
                </c:pt>
              </c:strCache>
            </c:strRef>
          </c:cat>
          <c:val>
            <c:numRef>
              <c:f>'4. Change in GVA by sector'!$B$5:$B$14</c:f>
              <c:numCache>
                <c:formatCode>0.0%</c:formatCode>
                <c:ptCount val="10"/>
                <c:pt idx="0">
                  <c:v>1.4915141080899641E-2</c:v>
                </c:pt>
                <c:pt idx="1">
                  <c:v>-6.396716049493878E-3</c:v>
                </c:pt>
                <c:pt idx="2">
                  <c:v>2.6678410321394619E-3</c:v>
                </c:pt>
                <c:pt idx="3">
                  <c:v>-1.4531905706521298E-2</c:v>
                </c:pt>
                <c:pt idx="4">
                  <c:v>-2.3301616034320682E-2</c:v>
                </c:pt>
                <c:pt idx="5">
                  <c:v>1.9735040599024867E-3</c:v>
                </c:pt>
                <c:pt idx="6">
                  <c:v>1.2184581801658156E-2</c:v>
                </c:pt>
                <c:pt idx="7">
                  <c:v>2.4657428132797587E-2</c:v>
                </c:pt>
                <c:pt idx="8">
                  <c:v>1.6269866066721095E-2</c:v>
                </c:pt>
                <c:pt idx="9">
                  <c:v>1.1197158182284506E-2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A-4C56-BEC8-61045F2222FE}"/>
            </c:ext>
          </c:extLst>
        </c:ser>
        <c:ser>
          <c:idx val="1"/>
          <c:order val="1"/>
          <c:tx>
            <c:strRef>
              <c:f>'4. Change in GVA by sector'!$C$4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'4. Change in GVA by sector'!$A$5:$A$14</c:f>
              <c:strCache>
                <c:ptCount val="10"/>
                <c:pt idx="0">
                  <c:v>agricul-
ture (3%)</c:v>
                </c:pt>
                <c:pt idx="1">
                  <c:v>mining
 (6%)</c:v>
                </c:pt>
                <c:pt idx="2">
                  <c:v>manufac-
turing 
(13%)</c:v>
                </c:pt>
                <c:pt idx="3">
                  <c:v>utilities 
(3%)</c:v>
                </c:pt>
                <c:pt idx="4">
                  <c:v>construc-
tion (2%)</c:v>
                </c:pt>
                <c:pt idx="5">
                  <c:v>retail 
(13%) (a)</c:v>
                </c:pt>
                <c:pt idx="6">
                  <c:v>logistics 
(7%)</c:v>
                </c:pt>
                <c:pt idx="7">
                  <c:v>business 
services 
(21%) (b)</c:v>
                </c:pt>
                <c:pt idx="8">
                  <c:v>govt 
services 
(8%)</c:v>
                </c:pt>
                <c:pt idx="9">
                  <c:v>personal 
services 
(15%)</c:v>
                </c:pt>
              </c:strCache>
            </c:strRef>
          </c:cat>
          <c:val>
            <c:numRef>
              <c:f>'4. Change in GVA by sector'!$C$5:$C$14</c:f>
              <c:numCache>
                <c:formatCode>0%</c:formatCode>
                <c:ptCount val="10"/>
                <c:pt idx="0">
                  <c:v>0.17843764146727636</c:v>
                </c:pt>
                <c:pt idx="1">
                  <c:v>-0.12263217255135717</c:v>
                </c:pt>
                <c:pt idx="2">
                  <c:v>-0.1173577529532881</c:v>
                </c:pt>
                <c:pt idx="3">
                  <c:v>-5.7689033802235778E-2</c:v>
                </c:pt>
                <c:pt idx="4">
                  <c:v>-0.17794884293726554</c:v>
                </c:pt>
                <c:pt idx="5">
                  <c:v>-0.11984588577754618</c:v>
                </c:pt>
                <c:pt idx="6">
                  <c:v>-0.15286833387860943</c:v>
                </c:pt>
                <c:pt idx="7">
                  <c:v>8.7989837620907618E-3</c:v>
                </c:pt>
                <c:pt idx="8">
                  <c:v>1.0582987733204874E-2</c:v>
                </c:pt>
                <c:pt idx="9">
                  <c:v>-1.7037207831604118E-2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DA-4C56-BEC8-61045F2222FE}"/>
            </c:ext>
          </c:extLst>
        </c:ser>
        <c:ser>
          <c:idx val="2"/>
          <c:order val="2"/>
          <c:tx>
            <c:strRef>
              <c:f>'4. Change in GVA by sector'!$D$4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'4. Change in GVA by sector'!$A$5:$A$14</c:f>
              <c:strCache>
                <c:ptCount val="10"/>
                <c:pt idx="0">
                  <c:v>agricul-
ture (3%)</c:v>
                </c:pt>
                <c:pt idx="1">
                  <c:v>mining
 (6%)</c:v>
                </c:pt>
                <c:pt idx="2">
                  <c:v>manufac-
turing 
(13%)</c:v>
                </c:pt>
                <c:pt idx="3">
                  <c:v>utilities 
(3%)</c:v>
                </c:pt>
                <c:pt idx="4">
                  <c:v>construc-
tion (2%)</c:v>
                </c:pt>
                <c:pt idx="5">
                  <c:v>retail 
(13%) (a)</c:v>
                </c:pt>
                <c:pt idx="6">
                  <c:v>logistics 
(7%)</c:v>
                </c:pt>
                <c:pt idx="7">
                  <c:v>business 
services 
(21%) (b)</c:v>
                </c:pt>
                <c:pt idx="8">
                  <c:v>govt 
services 
(8%)</c:v>
                </c:pt>
                <c:pt idx="9">
                  <c:v>personal 
services 
(15%)</c:v>
                </c:pt>
              </c:strCache>
            </c:strRef>
          </c:cat>
          <c:val>
            <c:numRef>
              <c:f>'4. Change in GVA by sector'!$D$5:$D$14</c:f>
              <c:numCache>
                <c:formatCode>0%</c:formatCode>
                <c:ptCount val="10"/>
                <c:pt idx="0">
                  <c:v>7.4423129140716027E-2</c:v>
                </c:pt>
                <c:pt idx="1">
                  <c:v>0.11973544813305836</c:v>
                </c:pt>
                <c:pt idx="2">
                  <c:v>6.6905580247131891E-2</c:v>
                </c:pt>
                <c:pt idx="3">
                  <c:v>1.9040047461466925E-2</c:v>
                </c:pt>
                <c:pt idx="4">
                  <c:v>-2.0490820070497184E-2</c:v>
                </c:pt>
                <c:pt idx="5">
                  <c:v>6.2111618364315779E-2</c:v>
                </c:pt>
                <c:pt idx="6">
                  <c:v>4.9982144803028872E-2</c:v>
                </c:pt>
                <c:pt idx="7">
                  <c:v>2.5148920584062484E-2</c:v>
                </c:pt>
                <c:pt idx="8">
                  <c:v>3.5989222917343078E-4</c:v>
                </c:pt>
                <c:pt idx="9">
                  <c:v>5.3497219553366726E-2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DA-4C56-BEC8-61045F2222FE}"/>
            </c:ext>
          </c:extLst>
        </c:ser>
        <c:ser>
          <c:idx val="3"/>
          <c:order val="3"/>
          <c:tx>
            <c:strRef>
              <c:f>'4. Change in GVA by sector'!$E$4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'4. Change in GVA by sector'!$A$5:$A$14</c:f>
              <c:strCache>
                <c:ptCount val="10"/>
                <c:pt idx="0">
                  <c:v>agricul-
ture (3%)</c:v>
                </c:pt>
                <c:pt idx="1">
                  <c:v>mining
 (6%)</c:v>
                </c:pt>
                <c:pt idx="2">
                  <c:v>manufac-
turing 
(13%)</c:v>
                </c:pt>
                <c:pt idx="3">
                  <c:v>utilities 
(3%)</c:v>
                </c:pt>
                <c:pt idx="4">
                  <c:v>construc-
tion (2%)</c:v>
                </c:pt>
                <c:pt idx="5">
                  <c:v>retail 
(13%) (a)</c:v>
                </c:pt>
                <c:pt idx="6">
                  <c:v>logistics 
(7%)</c:v>
                </c:pt>
                <c:pt idx="7">
                  <c:v>business 
services 
(21%) (b)</c:v>
                </c:pt>
                <c:pt idx="8">
                  <c:v>govt 
services 
(8%)</c:v>
                </c:pt>
                <c:pt idx="9">
                  <c:v>personal 
services 
(15%)</c:v>
                </c:pt>
              </c:strCache>
            </c:strRef>
          </c:cat>
          <c:val>
            <c:numRef>
              <c:f>'4. Change in GVA by sector'!$E$5:$E$14</c:f>
              <c:numCache>
                <c:formatCode>0%</c:formatCode>
                <c:ptCount val="10"/>
                <c:pt idx="0">
                  <c:v>8.826262235266169E-3</c:v>
                </c:pt>
                <c:pt idx="1">
                  <c:v>-7.1453980889666702E-2</c:v>
                </c:pt>
                <c:pt idx="2" formatCode="0.0%">
                  <c:v>-3.6832356977820613E-3</c:v>
                </c:pt>
                <c:pt idx="3">
                  <c:v>-2.4686507124780044E-2</c:v>
                </c:pt>
                <c:pt idx="4">
                  <c:v>-3.3813966336670886E-2</c:v>
                </c:pt>
                <c:pt idx="5">
                  <c:v>3.5116965835229719E-2</c:v>
                </c:pt>
                <c:pt idx="6">
                  <c:v>8.2750605610918404E-2</c:v>
                </c:pt>
                <c:pt idx="7">
                  <c:v>3.4331584568656925E-2</c:v>
                </c:pt>
                <c:pt idx="8">
                  <c:v>5.1498087756951527E-4</c:v>
                </c:pt>
                <c:pt idx="9">
                  <c:v>2.6291122003796019E-2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DA-4C56-BEC8-61045F2222FE}"/>
            </c:ext>
          </c:extLst>
        </c:ser>
        <c:ser>
          <c:idx val="4"/>
          <c:order val="4"/>
          <c:tx>
            <c:strRef>
              <c:f>'4. Change in GVA by sector'!$F$4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'4. Change in GVA by sector'!$A$5:$A$14</c:f>
              <c:strCache>
                <c:ptCount val="10"/>
                <c:pt idx="0">
                  <c:v>agricul-
ture (3%)</c:v>
                </c:pt>
                <c:pt idx="1">
                  <c:v>mining
 (6%)</c:v>
                </c:pt>
                <c:pt idx="2">
                  <c:v>manufac-
turing 
(13%)</c:v>
                </c:pt>
                <c:pt idx="3">
                  <c:v>utilities 
(3%)</c:v>
                </c:pt>
                <c:pt idx="4">
                  <c:v>construc-
tion (2%)</c:v>
                </c:pt>
                <c:pt idx="5">
                  <c:v>retail 
(13%) (a)</c:v>
                </c:pt>
                <c:pt idx="6">
                  <c:v>logistics 
(7%)</c:v>
                </c:pt>
                <c:pt idx="7">
                  <c:v>business 
services 
(21%) (b)</c:v>
                </c:pt>
                <c:pt idx="8">
                  <c:v>govt 
services 
(8%)</c:v>
                </c:pt>
                <c:pt idx="9">
                  <c:v>personal 
services 
(15%)</c:v>
                </c:pt>
              </c:strCache>
            </c:strRef>
          </c:cat>
          <c:val>
            <c:numRef>
              <c:f>'4. Change in GVA by sector'!$F$5:$F$14</c:f>
              <c:numCache>
                <c:formatCode>0.0%</c:formatCode>
                <c:ptCount val="10"/>
                <c:pt idx="0" formatCode="0%">
                  <c:v>-0.12171671760176417</c:v>
                </c:pt>
                <c:pt idx="1">
                  <c:v>-2.7358663272312178E-3</c:v>
                </c:pt>
                <c:pt idx="2">
                  <c:v>4.506955937247703E-3</c:v>
                </c:pt>
                <c:pt idx="3" formatCode="0%">
                  <c:v>-3.7901727239157301E-2</c:v>
                </c:pt>
                <c:pt idx="4" formatCode="0%">
                  <c:v>5.6011360583732017E-3</c:v>
                </c:pt>
                <c:pt idx="5" formatCode="0%">
                  <c:v>-1.6991248523082425E-2</c:v>
                </c:pt>
                <c:pt idx="6" formatCode="0%">
                  <c:v>4.3358010918787881E-2</c:v>
                </c:pt>
                <c:pt idx="7" formatCode="0%">
                  <c:v>1.7787405111712173E-2</c:v>
                </c:pt>
                <c:pt idx="8" formatCode="0%">
                  <c:v>2.3929274703897718E-3</c:v>
                </c:pt>
                <c:pt idx="9" formatCode="0%">
                  <c:v>1.9785818928632626E-2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DA-4C56-BEC8-61045F222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 Sector GVA indices'!$D$4</c:f>
              <c:strCache>
                <c:ptCount val="1"/>
                <c:pt idx="0">
                  <c:v>Agriculture</c:v>
                </c:pt>
              </c:strCache>
            </c:strRef>
          </c:tx>
          <c:spPr>
            <a:ln w="19050">
              <a:solidFill>
                <a:srgbClr val="5B9BD5">
                  <a:lumMod val="75000"/>
                  <a:alpha val="69000"/>
                </a:srgbClr>
              </a:solidFill>
            </a:ln>
          </c:spPr>
          <c:marker>
            <c:symbol val="triangle"/>
            <c:size val="6"/>
            <c:spPr>
              <a:solidFill>
                <a:srgbClr val="5B9BD5">
                  <a:lumMod val="75000"/>
                </a:srgbClr>
              </a:solidFill>
              <a:ln>
                <a:solidFill>
                  <a:srgbClr val="5B9BD5">
                    <a:lumMod val="75000"/>
                  </a:srgbClr>
                </a:solidFill>
              </a:ln>
            </c:spPr>
          </c:marker>
          <c:cat>
            <c:multiLvlStrRef>
              <c:f>'5. Sector GVA indices'!$B$5:$C$61</c:f>
              <c:multiLvlStrCache>
                <c:ptCount val="57"/>
                <c:lvl>
                  <c:pt idx="0">
                    <c:v> </c:v>
                  </c:pt>
                  <c:pt idx="4">
                    <c:v> </c:v>
                  </c:pt>
                  <c:pt idx="8">
                    <c:v> </c:v>
                  </c:pt>
                  <c:pt idx="12">
                    <c:v> </c:v>
                  </c:pt>
                  <c:pt idx="16">
                    <c:v> </c:v>
                  </c:pt>
                  <c:pt idx="20">
                    <c:v> </c:v>
                  </c:pt>
                  <c:pt idx="24">
                    <c:v> </c:v>
                  </c:pt>
                  <c:pt idx="28">
                    <c:v> </c:v>
                  </c:pt>
                  <c:pt idx="32">
                    <c:v> </c:v>
                  </c:pt>
                  <c:pt idx="36">
                    <c:v> </c:v>
                  </c:pt>
                  <c:pt idx="40">
                    <c:v> </c:v>
                  </c:pt>
                  <c:pt idx="44">
                    <c:v> </c:v>
                  </c:pt>
                  <c:pt idx="48">
                    <c:v> </c:v>
                  </c:pt>
                  <c:pt idx="56">
                    <c:v>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  <c:pt idx="56">
                    <c:v> </c:v>
                  </c:pt>
                </c:lvl>
              </c:multiLvlStrCache>
            </c:multiLvlStrRef>
          </c:cat>
          <c:val>
            <c:numRef>
              <c:f>'5. Sector GVA indices'!$D$5:$D$61</c:f>
              <c:numCache>
                <c:formatCode>0</c:formatCode>
                <c:ptCount val="57"/>
                <c:pt idx="0">
                  <c:v>100</c:v>
                </c:pt>
                <c:pt idx="1">
                  <c:v>102.50809981657807</c:v>
                </c:pt>
                <c:pt idx="2">
                  <c:v>105.89776348209803</c:v>
                </c:pt>
                <c:pt idx="3">
                  <c:v>108.11227812067261</c:v>
                </c:pt>
                <c:pt idx="4">
                  <c:v>107.96217779077388</c:v>
                </c:pt>
                <c:pt idx="5">
                  <c:v>106.06250228288209</c:v>
                </c:pt>
                <c:pt idx="6">
                  <c:v>105.45990429802437</c:v>
                </c:pt>
                <c:pt idx="7">
                  <c:v>105.3390545453839</c:v>
                </c:pt>
                <c:pt idx="8">
                  <c:v>105.85423998707746</c:v>
                </c:pt>
                <c:pt idx="9">
                  <c:v>107.45884197550504</c:v>
                </c:pt>
                <c:pt idx="10">
                  <c:v>108.58255170980857</c:v>
                </c:pt>
                <c:pt idx="11">
                  <c:v>110.41933368236533</c:v>
                </c:pt>
                <c:pt idx="12">
                  <c:v>112.72486397464839</c:v>
                </c:pt>
                <c:pt idx="13">
                  <c:v>113.58125830691866</c:v>
                </c:pt>
                <c:pt idx="14">
                  <c:v>110.90582010640517</c:v>
                </c:pt>
                <c:pt idx="15">
                  <c:v>114.47030052474609</c:v>
                </c:pt>
                <c:pt idx="16">
                  <c:v>112.43264934391968</c:v>
                </c:pt>
                <c:pt idx="17">
                  <c:v>127.54293338813719</c:v>
                </c:pt>
                <c:pt idx="18">
                  <c:v>135.01830728809628</c:v>
                </c:pt>
                <c:pt idx="19">
                  <c:v>126.14386604278667</c:v>
                </c:pt>
                <c:pt idx="20">
                  <c:v>128.65043242257912</c:v>
                </c:pt>
                <c:pt idx="21">
                  <c:v>119.60917345161157</c:v>
                </c:pt>
                <c:pt idx="22">
                  <c:v>112.96632351664184</c:v>
                </c:pt>
                <c:pt idx="23">
                  <c:v>121.68229211716846</c:v>
                </c:pt>
                <c:pt idx="24">
                  <c:v>123.86785909290006</c:v>
                </c:pt>
                <c:pt idx="25">
                  <c:v>106.7820542474079</c:v>
                </c:pt>
                <c:pt idx="26">
                  <c:v>101.57687551511569</c:v>
                </c:pt>
                <c:pt idx="27">
                  <c:v>125.80507705371646</c:v>
                </c:pt>
                <c:pt idx="28">
                  <c:v>131.47463083174239</c:v>
                </c:pt>
                <c:pt idx="29">
                  <c:v>149.50144567728091</c:v>
                </c:pt>
                <c:pt idx="30">
                  <c:v>136.65853940397719</c:v>
                </c:pt>
                <c:pt idx="31">
                  <c:v>127.79137557071827</c:v>
                </c:pt>
                <c:pt idx="32">
                  <c:v>132.63881242723926</c:v>
                </c:pt>
                <c:pt idx="33">
                  <c:v>133.99716371764393</c:v>
                </c:pt>
                <c:pt idx="34">
                  <c:v>149.20062396308828</c:v>
                </c:pt>
                <c:pt idx="35">
                  <c:v>132.27799420627818</c:v>
                </c:pt>
                <c:pt idx="36">
                  <c:v>117.12340611825398</c:v>
                </c:pt>
                <c:pt idx="37">
                  <c:v>126.58649028118178</c:v>
                </c:pt>
                <c:pt idx="38">
                  <c:v>134.04503599401215</c:v>
                </c:pt>
                <c:pt idx="39">
                  <c:v>134.6148699983016</c:v>
                </c:pt>
                <c:pt idx="40">
                  <c:v>150.00069849001943</c:v>
                </c:pt>
                <c:pt idx="41">
                  <c:v>145.83395941840635</c:v>
                </c:pt>
                <c:pt idx="42">
                  <c:v>147.99096468361537</c:v>
                </c:pt>
                <c:pt idx="43">
                  <c:v>159.97023889754675</c:v>
                </c:pt>
                <c:pt idx="44">
                  <c:v>168.01371453494934</c:v>
                </c:pt>
                <c:pt idx="45">
                  <c:v>185.01920634493422</c:v>
                </c:pt>
                <c:pt idx="46">
                  <c:v>137.37381790194272</c:v>
                </c:pt>
                <c:pt idx="47">
                  <c:v>158.325500082031</c:v>
                </c:pt>
                <c:pt idx="48">
                  <c:v>156.87894744672747</c:v>
                </c:pt>
                <c:pt idx="49">
                  <c:v>138.34135956280315</c:v>
                </c:pt>
                <c:pt idx="50">
                  <c:v>181.77081388007954</c:v>
                </c:pt>
                <c:pt idx="51">
                  <c:v>177.46699883493082</c:v>
                </c:pt>
                <c:pt idx="52">
                  <c:v>152.02110911929631</c:v>
                </c:pt>
                <c:pt idx="53">
                  <c:v>157.69746390634776</c:v>
                </c:pt>
                <c:pt idx="54">
                  <c:v>139.28719707298714</c:v>
                </c:pt>
                <c:pt idx="55">
                  <c:v>125.79385548498141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C2F-4AEB-8E41-248D5AAD47FD}"/>
            </c:ext>
          </c:extLst>
        </c:ser>
        <c:ser>
          <c:idx val="2"/>
          <c:order val="1"/>
          <c:tx>
            <c:strRef>
              <c:f>'5. Sector GVA indices'!$E$4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38100">
              <a:solidFill>
                <a:srgbClr val="C0504D">
                  <a:lumMod val="75000"/>
                </a:srgbClr>
              </a:solidFill>
            </a:ln>
          </c:spPr>
          <c:marker>
            <c:symbol val="none"/>
          </c:marker>
          <c:cat>
            <c:multiLvlStrRef>
              <c:f>'5. Sector GVA indices'!$B$5:$C$61</c:f>
              <c:multiLvlStrCache>
                <c:ptCount val="57"/>
                <c:lvl>
                  <c:pt idx="0">
                    <c:v> </c:v>
                  </c:pt>
                  <c:pt idx="4">
                    <c:v> </c:v>
                  </c:pt>
                  <c:pt idx="8">
                    <c:v> </c:v>
                  </c:pt>
                  <c:pt idx="12">
                    <c:v> </c:v>
                  </c:pt>
                  <c:pt idx="16">
                    <c:v> </c:v>
                  </c:pt>
                  <c:pt idx="20">
                    <c:v> </c:v>
                  </c:pt>
                  <c:pt idx="24">
                    <c:v> </c:v>
                  </c:pt>
                  <c:pt idx="28">
                    <c:v> </c:v>
                  </c:pt>
                  <c:pt idx="32">
                    <c:v> </c:v>
                  </c:pt>
                  <c:pt idx="36">
                    <c:v> </c:v>
                  </c:pt>
                  <c:pt idx="40">
                    <c:v> </c:v>
                  </c:pt>
                  <c:pt idx="44">
                    <c:v> </c:v>
                  </c:pt>
                  <c:pt idx="48">
                    <c:v> </c:v>
                  </c:pt>
                  <c:pt idx="56">
                    <c:v>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  <c:pt idx="56">
                    <c:v> </c:v>
                  </c:pt>
                </c:lvl>
              </c:multiLvlStrCache>
            </c:multiLvlStrRef>
          </c:cat>
          <c:val>
            <c:numRef>
              <c:f>'5. Sector GVA indices'!$E$5:$E$61</c:f>
              <c:numCache>
                <c:formatCode>0</c:formatCode>
                <c:ptCount val="57"/>
                <c:pt idx="0">
                  <c:v>100</c:v>
                </c:pt>
                <c:pt idx="1">
                  <c:v>102.15730255461719</c:v>
                </c:pt>
                <c:pt idx="2">
                  <c:v>101.69205677546537</c:v>
                </c:pt>
                <c:pt idx="3">
                  <c:v>102.91381351653047</c:v>
                </c:pt>
                <c:pt idx="4">
                  <c:v>105.60544782837277</c:v>
                </c:pt>
                <c:pt idx="5">
                  <c:v>104.28898686596636</c:v>
                </c:pt>
                <c:pt idx="6">
                  <c:v>104.07636222210456</c:v>
                </c:pt>
                <c:pt idx="7">
                  <c:v>105.13364629849514</c:v>
                </c:pt>
                <c:pt idx="8">
                  <c:v>106.7284997371152</c:v>
                </c:pt>
                <c:pt idx="9">
                  <c:v>106.59857620328678</c:v>
                </c:pt>
                <c:pt idx="10">
                  <c:v>106.73686551586886</c:v>
                </c:pt>
                <c:pt idx="11">
                  <c:v>107.82681436989911</c:v>
                </c:pt>
                <c:pt idx="12">
                  <c:v>106.77119527879614</c:v>
                </c:pt>
                <c:pt idx="13">
                  <c:v>108.00270075903096</c:v>
                </c:pt>
                <c:pt idx="14">
                  <c:v>108.5305683763319</c:v>
                </c:pt>
                <c:pt idx="15">
                  <c:v>108.94425361115671</c:v>
                </c:pt>
                <c:pt idx="16">
                  <c:v>107.21097539541024</c:v>
                </c:pt>
                <c:pt idx="17">
                  <c:v>107.50192196519662</c:v>
                </c:pt>
                <c:pt idx="18">
                  <c:v>106.15843826529358</c:v>
                </c:pt>
                <c:pt idx="19">
                  <c:v>108.58840045579079</c:v>
                </c:pt>
                <c:pt idx="20">
                  <c:v>108.82617194153508</c:v>
                </c:pt>
                <c:pt idx="21">
                  <c:v>104.64622241965658</c:v>
                </c:pt>
                <c:pt idx="22">
                  <c:v>108.00817710898664</c:v>
                </c:pt>
                <c:pt idx="23">
                  <c:v>107.18294949446054</c:v>
                </c:pt>
                <c:pt idx="24">
                  <c:v>108.25844225210788</c:v>
                </c:pt>
                <c:pt idx="25">
                  <c:v>108.51813660609059</c:v>
                </c:pt>
                <c:pt idx="26">
                  <c:v>108.12700219372952</c:v>
                </c:pt>
                <c:pt idx="27">
                  <c:v>105.68666740928536</c:v>
                </c:pt>
                <c:pt idx="28">
                  <c:v>106.44424100305237</c:v>
                </c:pt>
                <c:pt idx="29">
                  <c:v>107.22063427293055</c:v>
                </c:pt>
                <c:pt idx="30">
                  <c:v>107.62471920710684</c:v>
                </c:pt>
                <c:pt idx="31">
                  <c:v>108.48957440077147</c:v>
                </c:pt>
                <c:pt idx="32">
                  <c:v>108.54061723353475</c:v>
                </c:pt>
                <c:pt idx="33">
                  <c:v>107.64849130814021</c:v>
                </c:pt>
                <c:pt idx="34">
                  <c:v>109.62318359178396</c:v>
                </c:pt>
                <c:pt idx="35">
                  <c:v>110.48681435244352</c:v>
                </c:pt>
                <c:pt idx="36">
                  <c:v>109.317983632747</c:v>
                </c:pt>
                <c:pt idx="37">
                  <c:v>109.59741926909656</c:v>
                </c:pt>
                <c:pt idx="38">
                  <c:v>107.63462978199152</c:v>
                </c:pt>
                <c:pt idx="39">
                  <c:v>106.70625113741272</c:v>
                </c:pt>
                <c:pt idx="40">
                  <c:v>106.09041781882557</c:v>
                </c:pt>
                <c:pt idx="41">
                  <c:v>73.00347762580077</c:v>
                </c:pt>
                <c:pt idx="42">
                  <c:v>98.954936549684462</c:v>
                </c:pt>
                <c:pt idx="43">
                  <c:v>104.3614679047833</c:v>
                </c:pt>
                <c:pt idx="44">
                  <c:v>104.43253799461655</c:v>
                </c:pt>
                <c:pt idx="45">
                  <c:v>103.09658758067653</c:v>
                </c:pt>
                <c:pt idx="46">
                  <c:v>99.302938488869117</c:v>
                </c:pt>
                <c:pt idx="47">
                  <c:v>101.1636188421605</c:v>
                </c:pt>
                <c:pt idx="48">
                  <c:v>105.54824199498923</c:v>
                </c:pt>
                <c:pt idx="49">
                  <c:v>99.651284607226799</c:v>
                </c:pt>
                <c:pt idx="50">
                  <c:v>101.27447619397689</c:v>
                </c:pt>
                <c:pt idx="51">
                  <c:v>100.01893584630832</c:v>
                </c:pt>
                <c:pt idx="52">
                  <c:v>101.02118861908352</c:v>
                </c:pt>
                <c:pt idx="53">
                  <c:v>103.13840117920488</c:v>
                </c:pt>
                <c:pt idx="54">
                  <c:v>101.98548369285719</c:v>
                </c:pt>
                <c:pt idx="55">
                  <c:v>102.17991091461964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C2F-4AEB-8E41-248D5AAD47FD}"/>
            </c:ext>
          </c:extLst>
        </c:ser>
        <c:ser>
          <c:idx val="1"/>
          <c:order val="2"/>
          <c:tx>
            <c:strRef>
              <c:f>'5. Sector GVA indices'!$F$4</c:f>
              <c:strCache>
                <c:ptCount val="1"/>
                <c:pt idx="0">
                  <c:v>Mining</c:v>
                </c:pt>
              </c:strCache>
            </c:strRef>
          </c:tx>
          <c:spPr>
            <a:ln w="19050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'5. Sector GVA indices'!$B$5:$C$61</c:f>
              <c:multiLvlStrCache>
                <c:ptCount val="57"/>
                <c:lvl>
                  <c:pt idx="0">
                    <c:v> </c:v>
                  </c:pt>
                  <c:pt idx="4">
                    <c:v> </c:v>
                  </c:pt>
                  <c:pt idx="8">
                    <c:v> </c:v>
                  </c:pt>
                  <c:pt idx="12">
                    <c:v> </c:v>
                  </c:pt>
                  <c:pt idx="16">
                    <c:v> </c:v>
                  </c:pt>
                  <c:pt idx="20">
                    <c:v> </c:v>
                  </c:pt>
                  <c:pt idx="24">
                    <c:v> </c:v>
                  </c:pt>
                  <c:pt idx="28">
                    <c:v> </c:v>
                  </c:pt>
                  <c:pt idx="32">
                    <c:v> </c:v>
                  </c:pt>
                  <c:pt idx="36">
                    <c:v> </c:v>
                  </c:pt>
                  <c:pt idx="40">
                    <c:v> </c:v>
                  </c:pt>
                  <c:pt idx="44">
                    <c:v> </c:v>
                  </c:pt>
                  <c:pt idx="48">
                    <c:v> </c:v>
                  </c:pt>
                  <c:pt idx="56">
                    <c:v>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  <c:pt idx="56">
                    <c:v> </c:v>
                  </c:pt>
                </c:lvl>
              </c:multiLvlStrCache>
            </c:multiLvlStrRef>
          </c:cat>
          <c:val>
            <c:numRef>
              <c:f>'5. Sector GVA indices'!$F$5:$F$61</c:f>
              <c:numCache>
                <c:formatCode>0</c:formatCode>
                <c:ptCount val="57"/>
                <c:pt idx="0">
                  <c:v>100</c:v>
                </c:pt>
                <c:pt idx="1">
                  <c:v>94.128774369825322</c:v>
                </c:pt>
                <c:pt idx="2">
                  <c:v>100.5941811078802</c:v>
                </c:pt>
                <c:pt idx="3">
                  <c:v>103.96533975702206</c:v>
                </c:pt>
                <c:pt idx="4">
                  <c:v>102.06579586402276</c:v>
                </c:pt>
                <c:pt idx="5">
                  <c:v>101.3190320891137</c:v>
                </c:pt>
                <c:pt idx="6">
                  <c:v>96.387780959774702</c:v>
                </c:pt>
                <c:pt idx="7">
                  <c:v>95.965335035733105</c:v>
                </c:pt>
                <c:pt idx="8">
                  <c:v>93.362619674369412</c:v>
                </c:pt>
                <c:pt idx="9">
                  <c:v>98.904186899064115</c:v>
                </c:pt>
                <c:pt idx="10">
                  <c:v>96.822910718109782</c:v>
                </c:pt>
                <c:pt idx="11">
                  <c:v>95.12863880940121</c:v>
                </c:pt>
                <c:pt idx="12">
                  <c:v>98.545383625618882</c:v>
                </c:pt>
                <c:pt idx="13">
                  <c:v>97.773017121955419</c:v>
                </c:pt>
                <c:pt idx="14">
                  <c:v>100.30199105193982</c:v>
                </c:pt>
                <c:pt idx="15">
                  <c:v>102.79767057149256</c:v>
                </c:pt>
                <c:pt idx="16">
                  <c:v>97.288356012302145</c:v>
                </c:pt>
                <c:pt idx="17">
                  <c:v>96.026868080793889</c:v>
                </c:pt>
                <c:pt idx="18">
                  <c:v>98.41866302100118</c:v>
                </c:pt>
                <c:pt idx="19">
                  <c:v>101.61130659859461</c:v>
                </c:pt>
                <c:pt idx="20">
                  <c:v>104.69666228508407</c:v>
                </c:pt>
                <c:pt idx="21">
                  <c:v>102.67107696067555</c:v>
                </c:pt>
                <c:pt idx="22">
                  <c:v>100.46659554794451</c:v>
                </c:pt>
                <c:pt idx="23">
                  <c:v>104.22902812135111</c:v>
                </c:pt>
                <c:pt idx="24">
                  <c:v>96.644186709346897</c:v>
                </c:pt>
                <c:pt idx="25">
                  <c:v>102.02115910768687</c:v>
                </c:pt>
                <c:pt idx="26">
                  <c:v>101.21167612406583</c:v>
                </c:pt>
                <c:pt idx="27">
                  <c:v>98.201091661774001</c:v>
                </c:pt>
                <c:pt idx="28">
                  <c:v>101.70369027974162</c:v>
                </c:pt>
                <c:pt idx="29">
                  <c:v>99.470425148338606</c:v>
                </c:pt>
                <c:pt idx="30">
                  <c:v>103.73440721455789</c:v>
                </c:pt>
                <c:pt idx="31">
                  <c:v>102.71502373753314</c:v>
                </c:pt>
                <c:pt idx="32">
                  <c:v>101.15993928050473</c:v>
                </c:pt>
                <c:pt idx="33">
                  <c:v>102.78324760014253</c:v>
                </c:pt>
                <c:pt idx="34">
                  <c:v>99.707679202114889</c:v>
                </c:pt>
                <c:pt idx="35">
                  <c:v>100.70569851580198</c:v>
                </c:pt>
                <c:pt idx="36">
                  <c:v>100.84893882800242</c:v>
                </c:pt>
                <c:pt idx="37">
                  <c:v>100.19432198429234</c:v>
                </c:pt>
                <c:pt idx="38">
                  <c:v>99.764860028797088</c:v>
                </c:pt>
                <c:pt idx="39">
                  <c:v>100.81256683433722</c:v>
                </c:pt>
                <c:pt idx="40">
                  <c:v>95.77589427246069</c:v>
                </c:pt>
                <c:pt idx="41">
                  <c:v>65.965852532264194</c:v>
                </c:pt>
                <c:pt idx="42">
                  <c:v>95.958769048423392</c:v>
                </c:pt>
                <c:pt idx="43">
                  <c:v>94.668554351072771</c:v>
                </c:pt>
                <c:pt idx="44">
                  <c:v>98.517578246238187</c:v>
                </c:pt>
                <c:pt idx="45">
                  <c:v>100.52024870962661</c:v>
                </c:pt>
                <c:pt idx="46">
                  <c:v>99.357438356743629</c:v>
                </c:pt>
                <c:pt idx="47">
                  <c:v>96.164873420744158</c:v>
                </c:pt>
                <c:pt idx="48">
                  <c:v>93.62923428249762</c:v>
                </c:pt>
                <c:pt idx="49">
                  <c:v>90.683263290949114</c:v>
                </c:pt>
                <c:pt idx="50">
                  <c:v>92.420982643074765</c:v>
                </c:pt>
                <c:pt idx="51">
                  <c:v>89.633765903953886</c:v>
                </c:pt>
                <c:pt idx="52">
                  <c:v>90.847799643204581</c:v>
                </c:pt>
                <c:pt idx="53">
                  <c:v>91.426268176281951</c:v>
                </c:pt>
                <c:pt idx="54">
                  <c:v>90.474819444026238</c:v>
                </c:pt>
                <c:pt idx="55">
                  <c:v>92.61602704429383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C2F-4AEB-8E41-248D5AAD47FD}"/>
            </c:ext>
          </c:extLst>
        </c:ser>
        <c:ser>
          <c:idx val="3"/>
          <c:order val="3"/>
          <c:tx>
            <c:strRef>
              <c:f>'5. Sector GVA indices'!$G$4</c:f>
              <c:strCache>
                <c:ptCount val="1"/>
                <c:pt idx="0">
                  <c:v>Electricity &amp; water</c:v>
                </c:pt>
              </c:strCache>
            </c:strRef>
          </c:tx>
          <c:spPr>
            <a:ln w="12700">
              <a:solidFill>
                <a:srgbClr val="4BACC6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4BACC6">
                  <a:lumMod val="75000"/>
                </a:srgbClr>
              </a:solidFill>
              <a:ln>
                <a:solidFill>
                  <a:srgbClr val="4BACC6">
                    <a:lumMod val="75000"/>
                  </a:srgbClr>
                </a:solidFill>
              </a:ln>
            </c:spPr>
          </c:marker>
          <c:cat>
            <c:multiLvlStrRef>
              <c:f>'5. Sector GVA indices'!$B$5:$C$61</c:f>
              <c:multiLvlStrCache>
                <c:ptCount val="57"/>
                <c:lvl>
                  <c:pt idx="0">
                    <c:v> </c:v>
                  </c:pt>
                  <c:pt idx="4">
                    <c:v> </c:v>
                  </c:pt>
                  <c:pt idx="8">
                    <c:v> </c:v>
                  </c:pt>
                  <c:pt idx="12">
                    <c:v> </c:v>
                  </c:pt>
                  <c:pt idx="16">
                    <c:v> </c:v>
                  </c:pt>
                  <c:pt idx="20">
                    <c:v> </c:v>
                  </c:pt>
                  <c:pt idx="24">
                    <c:v> </c:v>
                  </c:pt>
                  <c:pt idx="28">
                    <c:v> </c:v>
                  </c:pt>
                  <c:pt idx="32">
                    <c:v> </c:v>
                  </c:pt>
                  <c:pt idx="36">
                    <c:v> </c:v>
                  </c:pt>
                  <c:pt idx="40">
                    <c:v> </c:v>
                  </c:pt>
                  <c:pt idx="44">
                    <c:v> </c:v>
                  </c:pt>
                  <c:pt idx="48">
                    <c:v> </c:v>
                  </c:pt>
                  <c:pt idx="56">
                    <c:v>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  <c:pt idx="56">
                    <c:v> </c:v>
                  </c:pt>
                </c:lvl>
              </c:multiLvlStrCache>
            </c:multiLvlStrRef>
          </c:cat>
          <c:val>
            <c:numRef>
              <c:f>'5. Sector GVA indices'!$G$5:$G$61</c:f>
              <c:numCache>
                <c:formatCode>0</c:formatCode>
                <c:ptCount val="57"/>
                <c:pt idx="0">
                  <c:v>100</c:v>
                </c:pt>
                <c:pt idx="1">
                  <c:v>99.947803255362217</c:v>
                </c:pt>
                <c:pt idx="2">
                  <c:v>99.667650449435499</c:v>
                </c:pt>
                <c:pt idx="3">
                  <c:v>101.08757499026304</c:v>
                </c:pt>
                <c:pt idx="4">
                  <c:v>101.70072052765988</c:v>
                </c:pt>
                <c:pt idx="5">
                  <c:v>101.95525890520834</c:v>
                </c:pt>
                <c:pt idx="6">
                  <c:v>101.48634715880685</c:v>
                </c:pt>
                <c:pt idx="7">
                  <c:v>101.68451958050962</c:v>
                </c:pt>
                <c:pt idx="8">
                  <c:v>101.87958466396991</c:v>
                </c:pt>
                <c:pt idx="9">
                  <c:v>100.85928383075785</c:v>
                </c:pt>
                <c:pt idx="10">
                  <c:v>101.3041135000242</c:v>
                </c:pt>
                <c:pt idx="11">
                  <c:v>101.34154859433693</c:v>
                </c:pt>
                <c:pt idx="12">
                  <c:v>99.190491636815722</c:v>
                </c:pt>
                <c:pt idx="13">
                  <c:v>101.09114261658276</c:v>
                </c:pt>
                <c:pt idx="14">
                  <c:v>101.68777521758948</c:v>
                </c:pt>
                <c:pt idx="15">
                  <c:v>100.79641946594819</c:v>
                </c:pt>
                <c:pt idx="16">
                  <c:v>99.832957033264748</c:v>
                </c:pt>
                <c:pt idx="17">
                  <c:v>99.132901901125706</c:v>
                </c:pt>
                <c:pt idx="18">
                  <c:v>99.391336123458174</c:v>
                </c:pt>
                <c:pt idx="19">
                  <c:v>99.563201545950577</c:v>
                </c:pt>
                <c:pt idx="20">
                  <c:v>98.89599823466132</c:v>
                </c:pt>
                <c:pt idx="21">
                  <c:v>94.742069083379945</c:v>
                </c:pt>
                <c:pt idx="22">
                  <c:v>93.172629979929056</c:v>
                </c:pt>
                <c:pt idx="23">
                  <c:v>92.890973412800378</c:v>
                </c:pt>
                <c:pt idx="24">
                  <c:v>92.621046683578783</c:v>
                </c:pt>
                <c:pt idx="25">
                  <c:v>91.487656188915892</c:v>
                </c:pt>
                <c:pt idx="26">
                  <c:v>91.614161432855681</c:v>
                </c:pt>
                <c:pt idx="27">
                  <c:v>90.29551280124798</c:v>
                </c:pt>
                <c:pt idx="28">
                  <c:v>91.310954120396445</c:v>
                </c:pt>
                <c:pt idx="29">
                  <c:v>92.046464536067532</c:v>
                </c:pt>
                <c:pt idx="30">
                  <c:v>91.503266939450484</c:v>
                </c:pt>
                <c:pt idx="31">
                  <c:v>92.247890814507201</c:v>
                </c:pt>
                <c:pt idx="32">
                  <c:v>92.754343809917643</c:v>
                </c:pt>
                <c:pt idx="33">
                  <c:v>92.300109325597319</c:v>
                </c:pt>
                <c:pt idx="34">
                  <c:v>92.757349916740196</c:v>
                </c:pt>
                <c:pt idx="35">
                  <c:v>92.641658923839088</c:v>
                </c:pt>
                <c:pt idx="36">
                  <c:v>90.892818105265363</c:v>
                </c:pt>
                <c:pt idx="37">
                  <c:v>90.332850680481741</c:v>
                </c:pt>
                <c:pt idx="38">
                  <c:v>89.055280498707518</c:v>
                </c:pt>
                <c:pt idx="39">
                  <c:v>87.826025879044849</c:v>
                </c:pt>
                <c:pt idx="40">
                  <c:v>87.373834789628191</c:v>
                </c:pt>
                <c:pt idx="41">
                  <c:v>76.749934746256102</c:v>
                </c:pt>
                <c:pt idx="42">
                  <c:v>86.458510581648326</c:v>
                </c:pt>
                <c:pt idx="43">
                  <c:v>86.865849650943332</c:v>
                </c:pt>
                <c:pt idx="44">
                  <c:v>86.147192235163345</c:v>
                </c:pt>
                <c:pt idx="45">
                  <c:v>86.635241376107516</c:v>
                </c:pt>
                <c:pt idx="46">
                  <c:v>86.893644200261633</c:v>
                </c:pt>
                <c:pt idx="47">
                  <c:v>84.19708036351841</c:v>
                </c:pt>
                <c:pt idx="48">
                  <c:v>86.266790168150138</c:v>
                </c:pt>
                <c:pt idx="49">
                  <c:v>85.089238595847903</c:v>
                </c:pt>
                <c:pt idx="50">
                  <c:v>82.83740629302379</c:v>
                </c:pt>
                <c:pt idx="51">
                  <c:v>81.190695948720133</c:v>
                </c:pt>
                <c:pt idx="52">
                  <c:v>80.487821504542154</c:v>
                </c:pt>
                <c:pt idx="53">
                  <c:v>79.964386021758031</c:v>
                </c:pt>
                <c:pt idx="54">
                  <c:v>80.198083946183701</c:v>
                </c:pt>
                <c:pt idx="55">
                  <c:v>82.022201679175069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C2F-4AEB-8E41-248D5AAD47FD}"/>
            </c:ext>
          </c:extLst>
        </c:ser>
        <c:ser>
          <c:idx val="4"/>
          <c:order val="4"/>
          <c:tx>
            <c:strRef>
              <c:f>'5. Sector GVA indices'!$H$4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15875">
              <a:solidFill>
                <a:srgbClr val="4F81BD">
                  <a:lumMod val="75000"/>
                </a:srgbClr>
              </a:solidFill>
            </a:ln>
          </c:spPr>
          <c:marker>
            <c:symbol val="circle"/>
            <c:size val="5"/>
            <c:spPr>
              <a:solidFill>
                <a:srgbClr val="4F81BD">
                  <a:lumMod val="75000"/>
                </a:srgbClr>
              </a:solidFill>
              <a:ln>
                <a:solidFill>
                  <a:srgbClr val="4F81BD">
                    <a:lumMod val="75000"/>
                  </a:srgbClr>
                </a:solidFill>
              </a:ln>
            </c:spPr>
          </c:marker>
          <c:cat>
            <c:multiLvlStrRef>
              <c:f>'5. Sector GVA indices'!$B$5:$C$61</c:f>
              <c:multiLvlStrCache>
                <c:ptCount val="57"/>
                <c:lvl>
                  <c:pt idx="0">
                    <c:v> </c:v>
                  </c:pt>
                  <c:pt idx="4">
                    <c:v> </c:v>
                  </c:pt>
                  <c:pt idx="8">
                    <c:v> </c:v>
                  </c:pt>
                  <c:pt idx="12">
                    <c:v> </c:v>
                  </c:pt>
                  <c:pt idx="16">
                    <c:v> </c:v>
                  </c:pt>
                  <c:pt idx="20">
                    <c:v> </c:v>
                  </c:pt>
                  <c:pt idx="24">
                    <c:v> </c:v>
                  </c:pt>
                  <c:pt idx="28">
                    <c:v> </c:v>
                  </c:pt>
                  <c:pt idx="32">
                    <c:v> </c:v>
                  </c:pt>
                  <c:pt idx="36">
                    <c:v> </c:v>
                  </c:pt>
                  <c:pt idx="40">
                    <c:v> </c:v>
                  </c:pt>
                  <c:pt idx="44">
                    <c:v> </c:v>
                  </c:pt>
                  <c:pt idx="48">
                    <c:v> </c:v>
                  </c:pt>
                  <c:pt idx="56">
                    <c:v>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  <c:pt idx="56">
                    <c:v> </c:v>
                  </c:pt>
                </c:lvl>
              </c:multiLvlStrCache>
            </c:multiLvlStrRef>
          </c:cat>
          <c:val>
            <c:numRef>
              <c:f>'5. Sector GVA indices'!$H$5:$H$61</c:f>
              <c:numCache>
                <c:formatCode>0</c:formatCode>
                <c:ptCount val="57"/>
                <c:pt idx="0">
                  <c:v>100</c:v>
                </c:pt>
                <c:pt idx="1">
                  <c:v>99.50277441746556</c:v>
                </c:pt>
                <c:pt idx="2">
                  <c:v>99.821372053462781</c:v>
                </c:pt>
                <c:pt idx="3">
                  <c:v>99.510252359358404</c:v>
                </c:pt>
                <c:pt idx="4">
                  <c:v>98.547541680856071</c:v>
                </c:pt>
                <c:pt idx="5">
                  <c:v>99.592232970161632</c:v>
                </c:pt>
                <c:pt idx="6">
                  <c:v>100.68800377312617</c:v>
                </c:pt>
                <c:pt idx="7">
                  <c:v>101.70657883758891</c:v>
                </c:pt>
                <c:pt idx="8">
                  <c:v>101.37772012842487</c:v>
                </c:pt>
                <c:pt idx="9">
                  <c:v>101.87191246156671</c:v>
                </c:pt>
                <c:pt idx="10">
                  <c:v>102.99170808549636</c:v>
                </c:pt>
                <c:pt idx="11">
                  <c:v>104.6131877175615</c:v>
                </c:pt>
                <c:pt idx="12">
                  <c:v>106.54501246517927</c:v>
                </c:pt>
                <c:pt idx="13">
                  <c:v>107.63877784530169</c:v>
                </c:pt>
                <c:pt idx="14">
                  <c:v>107.90560536169352</c:v>
                </c:pt>
                <c:pt idx="15">
                  <c:v>107.51818679566007</c:v>
                </c:pt>
                <c:pt idx="16">
                  <c:v>108.82394128557374</c:v>
                </c:pt>
                <c:pt idx="17">
                  <c:v>108.91978191242293</c:v>
                </c:pt>
                <c:pt idx="18">
                  <c:v>108.73254900543773</c:v>
                </c:pt>
                <c:pt idx="19">
                  <c:v>108.9887457345981</c:v>
                </c:pt>
                <c:pt idx="20">
                  <c:v>109.18487292585937</c:v>
                </c:pt>
                <c:pt idx="21">
                  <c:v>109.80791893985742</c:v>
                </c:pt>
                <c:pt idx="22">
                  <c:v>109.77705952921983</c:v>
                </c:pt>
                <c:pt idx="23">
                  <c:v>110.83501964569831</c:v>
                </c:pt>
                <c:pt idx="24">
                  <c:v>112.71463456160018</c:v>
                </c:pt>
                <c:pt idx="25">
                  <c:v>111.67571909130058</c:v>
                </c:pt>
                <c:pt idx="26">
                  <c:v>111.41784404961359</c:v>
                </c:pt>
                <c:pt idx="27">
                  <c:v>109.98268980374877</c:v>
                </c:pt>
                <c:pt idx="28">
                  <c:v>107.35669345820715</c:v>
                </c:pt>
                <c:pt idx="29">
                  <c:v>105.2981974225041</c:v>
                </c:pt>
                <c:pt idx="30">
                  <c:v>104.30581955823905</c:v>
                </c:pt>
                <c:pt idx="31">
                  <c:v>103.34172002638937</c:v>
                </c:pt>
                <c:pt idx="32">
                  <c:v>103.07757501735372</c:v>
                </c:pt>
                <c:pt idx="33">
                  <c:v>103.37615832708123</c:v>
                </c:pt>
                <c:pt idx="34">
                  <c:v>103.8148342277286</c:v>
                </c:pt>
                <c:pt idx="35">
                  <c:v>103.70232061494657</c:v>
                </c:pt>
                <c:pt idx="36">
                  <c:v>101.56469421731191</c:v>
                </c:pt>
                <c:pt idx="37">
                  <c:v>100.77712712645111</c:v>
                </c:pt>
                <c:pt idx="38">
                  <c:v>99.455399595949174</c:v>
                </c:pt>
                <c:pt idx="39">
                  <c:v>98.243657755088378</c:v>
                </c:pt>
                <c:pt idx="40">
                  <c:v>96.125871138394103</c:v>
                </c:pt>
                <c:pt idx="41">
                  <c:v>70.110886272504743</c:v>
                </c:pt>
                <c:pt idx="42">
                  <c:v>80.501632429149993</c:v>
                </c:pt>
                <c:pt idx="43">
                  <c:v>82.115677363404956</c:v>
                </c:pt>
                <c:pt idx="44">
                  <c:v>82.347715995828082</c:v>
                </c:pt>
                <c:pt idx="45">
                  <c:v>81.26834817904863</c:v>
                </c:pt>
                <c:pt idx="46">
                  <c:v>80.338489873371017</c:v>
                </c:pt>
                <c:pt idx="47">
                  <c:v>78.161023634688988</c:v>
                </c:pt>
                <c:pt idx="48">
                  <c:v>77.714743554221783</c:v>
                </c:pt>
                <c:pt idx="49">
                  <c:v>75.675372269009827</c:v>
                </c:pt>
                <c:pt idx="50">
                  <c:v>78.756047123860213</c:v>
                </c:pt>
                <c:pt idx="51">
                  <c:v>79.077409435556675</c:v>
                </c:pt>
                <c:pt idx="52">
                  <c:v>79.881705315689331</c:v>
                </c:pt>
                <c:pt idx="53">
                  <c:v>79.801689324775651</c:v>
                </c:pt>
                <c:pt idx="54">
                  <c:v>77.175455296076635</c:v>
                </c:pt>
                <c:pt idx="55">
                  <c:v>76.107928019595121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1C2F-4AEB-8E41-248D5AAD4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661696"/>
        <c:axId val="269663232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  <c:min val="6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/>
                  <a:t>Q1 2010 = 100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413013817653764"/>
          <c:y val="0.30892735200046884"/>
          <c:w val="0.21494443517264755"/>
          <c:h val="0.61213138816873003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'7. Quarterly sales by industry'!$B$5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Quarterly sales by industry'!$A$6:$A$19</c:f>
              <c:strCache>
                <c:ptCount val="14"/>
                <c:pt idx="0">
                  <c:v> food/
beverages </c:v>
                </c:pt>
                <c:pt idx="1">
                  <c:v> transport 
equipment </c:v>
                </c:pt>
                <c:pt idx="2">
                  <c:v> metals </c:v>
                </c:pt>
                <c:pt idx="3">
                  <c:v> chemicals/
plastics </c:v>
                </c:pt>
                <c:pt idx="4">
                  <c:v> petroleum 
refineries </c:v>
                </c:pt>
                <c:pt idx="5">
                  <c:v> machinery </c:v>
                </c:pt>
                <c:pt idx="6">
                  <c:v> wood and paper </c:v>
                </c:pt>
                <c:pt idx="7">
                  <c:v> Glass/non-
metallic mineral </c:v>
                </c:pt>
                <c:pt idx="8">
                  <c:v> electrical 
machinery </c:v>
                </c:pt>
                <c:pt idx="9">
                  <c:v> Clothing/textiles/
leather/footwear </c:v>
                </c:pt>
                <c:pt idx="10">
                  <c:v> publishing  </c:v>
                </c:pt>
                <c:pt idx="11">
                  <c:v> ICT </c:v>
                </c:pt>
                <c:pt idx="12">
                  <c:v> Furniture </c:v>
                </c:pt>
                <c:pt idx="13">
                  <c:v> Other manu-
facturing </c:v>
                </c:pt>
              </c:strCache>
            </c:strRef>
          </c:cat>
          <c:val>
            <c:numRef>
              <c:f>'7. Quarterly sales by industry'!$B$6:$B$19</c:f>
              <c:numCache>
                <c:formatCode>0</c:formatCode>
                <c:ptCount val="14"/>
                <c:pt idx="0">
                  <c:v>187.60832194434806</c:v>
                </c:pt>
                <c:pt idx="1">
                  <c:v>117.29658783045372</c:v>
                </c:pt>
                <c:pt idx="2">
                  <c:v>125.74076173860108</c:v>
                </c:pt>
                <c:pt idx="3">
                  <c:v>105.94139831732016</c:v>
                </c:pt>
                <c:pt idx="4">
                  <c:v>44.773068197402125</c:v>
                </c:pt>
                <c:pt idx="5">
                  <c:v>40.01318424722227</c:v>
                </c:pt>
                <c:pt idx="6">
                  <c:v>34.460938563132515</c:v>
                </c:pt>
                <c:pt idx="7">
                  <c:v>22.714997904760075</c:v>
                </c:pt>
                <c:pt idx="8">
                  <c:v>19.277192336102122</c:v>
                </c:pt>
                <c:pt idx="9">
                  <c:v>18.735316027774562</c:v>
                </c:pt>
                <c:pt idx="10">
                  <c:v>14.967381944715903</c:v>
                </c:pt>
                <c:pt idx="11">
                  <c:v>7.9464022129272092</c:v>
                </c:pt>
                <c:pt idx="12">
                  <c:v>4.6994346019759714</c:v>
                </c:pt>
                <c:pt idx="13">
                  <c:v>23.386674856686575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5-4513-A004-B9BF18F8FCE2}"/>
            </c:ext>
          </c:extLst>
        </c:ser>
        <c:ser>
          <c:idx val="1"/>
          <c:order val="1"/>
          <c:tx>
            <c:strRef>
              <c:f>'7. Quarterly sales by industry'!$C$5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Quarterly sales by industry'!$A$6:$A$19</c:f>
              <c:strCache>
                <c:ptCount val="14"/>
                <c:pt idx="0">
                  <c:v> food/
beverages </c:v>
                </c:pt>
                <c:pt idx="1">
                  <c:v> transport 
equipment </c:v>
                </c:pt>
                <c:pt idx="2">
                  <c:v> metals </c:v>
                </c:pt>
                <c:pt idx="3">
                  <c:v> chemicals/
plastics </c:v>
                </c:pt>
                <c:pt idx="4">
                  <c:v> petroleum 
refineries </c:v>
                </c:pt>
                <c:pt idx="5">
                  <c:v> machinery </c:v>
                </c:pt>
                <c:pt idx="6">
                  <c:v> wood and paper </c:v>
                </c:pt>
                <c:pt idx="7">
                  <c:v> Glass/non-
metallic mineral </c:v>
                </c:pt>
                <c:pt idx="8">
                  <c:v> electrical 
machinery </c:v>
                </c:pt>
                <c:pt idx="9">
                  <c:v> Clothing/textiles/
leather/footwear </c:v>
                </c:pt>
                <c:pt idx="10">
                  <c:v> publishing  </c:v>
                </c:pt>
                <c:pt idx="11">
                  <c:v> ICT </c:v>
                </c:pt>
                <c:pt idx="12">
                  <c:v> Furniture </c:v>
                </c:pt>
                <c:pt idx="13">
                  <c:v> Other manu-
facturing </c:v>
                </c:pt>
              </c:strCache>
            </c:strRef>
          </c:cat>
          <c:val>
            <c:numRef>
              <c:f>'7. Quarterly sales by industry'!$C$6:$C$19</c:f>
              <c:numCache>
                <c:formatCode>0</c:formatCode>
                <c:ptCount val="14"/>
                <c:pt idx="0">
                  <c:v>190.51161687804694</c:v>
                </c:pt>
                <c:pt idx="1">
                  <c:v>88.171469171142448</c:v>
                </c:pt>
                <c:pt idx="2">
                  <c:v>143.2987158970858</c:v>
                </c:pt>
                <c:pt idx="3">
                  <c:v>105.30758888578254</c:v>
                </c:pt>
                <c:pt idx="4">
                  <c:v>51.257567776978561</c:v>
                </c:pt>
                <c:pt idx="5">
                  <c:v>40.171448724527821</c:v>
                </c:pt>
                <c:pt idx="6">
                  <c:v>36.993784119873666</c:v>
                </c:pt>
                <c:pt idx="7">
                  <c:v>21.86079158506066</c:v>
                </c:pt>
                <c:pt idx="8">
                  <c:v>19.406548353634388</c:v>
                </c:pt>
                <c:pt idx="9">
                  <c:v>19.204448979075405</c:v>
                </c:pt>
                <c:pt idx="10">
                  <c:v>13.950507865686999</c:v>
                </c:pt>
                <c:pt idx="11">
                  <c:v>7.7376906993609254</c:v>
                </c:pt>
                <c:pt idx="12">
                  <c:v>5.2765644652781507</c:v>
                </c:pt>
                <c:pt idx="13">
                  <c:v>26.088616747832781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35-4513-A004-B9BF18F8FCE2}"/>
            </c:ext>
          </c:extLst>
        </c:ser>
        <c:ser>
          <c:idx val="2"/>
          <c:order val="2"/>
          <c:tx>
            <c:strRef>
              <c:f>'7. Quarterly sales by industry'!$D$5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'7. Quarterly sales by industry'!$A$6:$A$19</c:f>
              <c:strCache>
                <c:ptCount val="14"/>
                <c:pt idx="0">
                  <c:v> food/
beverages </c:v>
                </c:pt>
                <c:pt idx="1">
                  <c:v> transport 
equipment </c:v>
                </c:pt>
                <c:pt idx="2">
                  <c:v> metals </c:v>
                </c:pt>
                <c:pt idx="3">
                  <c:v> chemicals/
plastics </c:v>
                </c:pt>
                <c:pt idx="4">
                  <c:v> petroleum 
refineries </c:v>
                </c:pt>
                <c:pt idx="5">
                  <c:v> machinery </c:v>
                </c:pt>
                <c:pt idx="6">
                  <c:v> wood and paper </c:v>
                </c:pt>
                <c:pt idx="7">
                  <c:v> Glass/non-
metallic mineral </c:v>
                </c:pt>
                <c:pt idx="8">
                  <c:v> electrical 
machinery </c:v>
                </c:pt>
                <c:pt idx="9">
                  <c:v> Clothing/textiles/
leather/footwear </c:v>
                </c:pt>
                <c:pt idx="10">
                  <c:v> publishing  </c:v>
                </c:pt>
                <c:pt idx="11">
                  <c:v> ICT </c:v>
                </c:pt>
                <c:pt idx="12">
                  <c:v> Furniture </c:v>
                </c:pt>
                <c:pt idx="13">
                  <c:v> Other manu-
facturing </c:v>
                </c:pt>
              </c:strCache>
            </c:strRef>
          </c:cat>
          <c:val>
            <c:numRef>
              <c:f>'7. Quarterly sales by industry'!$D$6:$D$19</c:f>
              <c:numCache>
                <c:formatCode>0</c:formatCode>
                <c:ptCount val="14"/>
                <c:pt idx="0">
                  <c:v>193.62895877713947</c:v>
                </c:pt>
                <c:pt idx="1">
                  <c:v>127.38457200816786</c:v>
                </c:pt>
                <c:pt idx="2">
                  <c:v>130.2803345222986</c:v>
                </c:pt>
                <c:pt idx="3">
                  <c:v>113.76796446869018</c:v>
                </c:pt>
                <c:pt idx="4">
                  <c:v>49.957305333928545</c:v>
                </c:pt>
                <c:pt idx="5">
                  <c:v>43.312525700549763</c:v>
                </c:pt>
                <c:pt idx="6">
                  <c:v>38.428739756147266</c:v>
                </c:pt>
                <c:pt idx="7">
                  <c:v>23.417923442018097</c:v>
                </c:pt>
                <c:pt idx="8">
                  <c:v>19.571989100256786</c:v>
                </c:pt>
                <c:pt idx="9">
                  <c:v>19.215656198442119</c:v>
                </c:pt>
                <c:pt idx="10">
                  <c:v>14.407235542831826</c:v>
                </c:pt>
                <c:pt idx="11">
                  <c:v>7.2323146396858027</c:v>
                </c:pt>
                <c:pt idx="12">
                  <c:v>4.0529126805613105</c:v>
                </c:pt>
                <c:pt idx="13">
                  <c:v>25.325190434389704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35-4513-A004-B9BF18F8FCE2}"/>
            </c:ext>
          </c:extLst>
        </c:ser>
        <c:ser>
          <c:idx val="3"/>
          <c:order val="3"/>
          <c:tx>
            <c:strRef>
              <c:f>'7. Quarterly sales by industry'!$E$5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Quarterly sales by industry'!$A$6:$A$19</c:f>
              <c:strCache>
                <c:ptCount val="14"/>
                <c:pt idx="0">
                  <c:v> food/
beverages </c:v>
                </c:pt>
                <c:pt idx="1">
                  <c:v> transport 
equipment </c:v>
                </c:pt>
                <c:pt idx="2">
                  <c:v> metals </c:v>
                </c:pt>
                <c:pt idx="3">
                  <c:v> chemicals/
plastics </c:v>
                </c:pt>
                <c:pt idx="4">
                  <c:v> petroleum 
refineries </c:v>
                </c:pt>
                <c:pt idx="5">
                  <c:v> machinery </c:v>
                </c:pt>
                <c:pt idx="6">
                  <c:v> wood and paper </c:v>
                </c:pt>
                <c:pt idx="7">
                  <c:v> Glass/non-
metallic mineral </c:v>
                </c:pt>
                <c:pt idx="8">
                  <c:v> electrical 
machinery </c:v>
                </c:pt>
                <c:pt idx="9">
                  <c:v> Clothing/textiles/
leather/footwear </c:v>
                </c:pt>
                <c:pt idx="10">
                  <c:v> publishing  </c:v>
                </c:pt>
                <c:pt idx="11">
                  <c:v> ICT </c:v>
                </c:pt>
                <c:pt idx="12">
                  <c:v> Furniture </c:v>
                </c:pt>
                <c:pt idx="13">
                  <c:v> Other manu-
facturing </c:v>
                </c:pt>
              </c:strCache>
            </c:strRef>
          </c:cat>
          <c:val>
            <c:numRef>
              <c:f>'7. Quarterly sales by industry'!$E$6:$E$19</c:f>
              <c:numCache>
                <c:formatCode>0</c:formatCode>
                <c:ptCount val="14"/>
                <c:pt idx="0">
                  <c:v>191.65342805052623</c:v>
                </c:pt>
                <c:pt idx="1">
                  <c:v>138.49900380874649</c:v>
                </c:pt>
                <c:pt idx="2">
                  <c:v>128.82620086601406</c:v>
                </c:pt>
                <c:pt idx="3">
                  <c:v>113.53423141516092</c:v>
                </c:pt>
                <c:pt idx="4">
                  <c:v>65.700967577828294</c:v>
                </c:pt>
                <c:pt idx="5">
                  <c:v>49.152633639006297</c:v>
                </c:pt>
                <c:pt idx="6">
                  <c:v>39.940822395747077</c:v>
                </c:pt>
                <c:pt idx="7">
                  <c:v>22.54570462159904</c:v>
                </c:pt>
                <c:pt idx="8">
                  <c:v>22.056957625567875</c:v>
                </c:pt>
                <c:pt idx="9">
                  <c:v>19.248291068569372</c:v>
                </c:pt>
                <c:pt idx="10">
                  <c:v>15.318873420123165</c:v>
                </c:pt>
                <c:pt idx="11">
                  <c:v>7.4218611617890318</c:v>
                </c:pt>
                <c:pt idx="12">
                  <c:v>5.099355187442014</c:v>
                </c:pt>
                <c:pt idx="13">
                  <c:v>27.132465514097692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35-4513-A004-B9BF18F8FCE2}"/>
            </c:ext>
          </c:extLst>
        </c:ser>
        <c:ser>
          <c:idx val="4"/>
          <c:order val="4"/>
          <c:tx>
            <c:strRef>
              <c:f>'7. Quarterly sales by industry'!$F$5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Quarterly sales by industry'!$A$6:$A$19</c:f>
              <c:strCache>
                <c:ptCount val="14"/>
                <c:pt idx="0">
                  <c:v> food/
beverages </c:v>
                </c:pt>
                <c:pt idx="1">
                  <c:v> transport 
equipment </c:v>
                </c:pt>
                <c:pt idx="2">
                  <c:v> metals </c:v>
                </c:pt>
                <c:pt idx="3">
                  <c:v> chemicals/
plastics </c:v>
                </c:pt>
                <c:pt idx="4">
                  <c:v> petroleum 
refineries </c:v>
                </c:pt>
                <c:pt idx="5">
                  <c:v> machinery </c:v>
                </c:pt>
                <c:pt idx="6">
                  <c:v> wood and paper </c:v>
                </c:pt>
                <c:pt idx="7">
                  <c:v> Glass/non-
metallic mineral </c:v>
                </c:pt>
                <c:pt idx="8">
                  <c:v> electrical 
machinery </c:v>
                </c:pt>
                <c:pt idx="9">
                  <c:v> Clothing/textiles/
leather/footwear </c:v>
                </c:pt>
                <c:pt idx="10">
                  <c:v> publishing  </c:v>
                </c:pt>
                <c:pt idx="11">
                  <c:v> ICT </c:v>
                </c:pt>
                <c:pt idx="12">
                  <c:v> Furniture </c:v>
                </c:pt>
                <c:pt idx="13">
                  <c:v> Other manu-
facturing </c:v>
                </c:pt>
              </c:strCache>
            </c:strRef>
          </c:cat>
          <c:val>
            <c:numRef>
              <c:f>'7. Quarterly sales by industry'!$F$6:$F$19</c:f>
              <c:numCache>
                <c:formatCode>0</c:formatCode>
                <c:ptCount val="14"/>
                <c:pt idx="0">
                  <c:v>189.12430800000001</c:v>
                </c:pt>
                <c:pt idx="1">
                  <c:v>151.34532799999999</c:v>
                </c:pt>
                <c:pt idx="2">
                  <c:v>131.42281</c:v>
                </c:pt>
                <c:pt idx="3">
                  <c:v>100.64011100000002</c:v>
                </c:pt>
                <c:pt idx="4">
                  <c:v>70.104558999999995</c:v>
                </c:pt>
                <c:pt idx="5">
                  <c:v>46.296622999999997</c:v>
                </c:pt>
                <c:pt idx="6">
                  <c:v>41.925035000000001</c:v>
                </c:pt>
                <c:pt idx="7">
                  <c:v>23.878436000000001</c:v>
                </c:pt>
                <c:pt idx="8">
                  <c:v>20.954070999999999</c:v>
                </c:pt>
                <c:pt idx="9">
                  <c:v>18.995152999999998</c:v>
                </c:pt>
                <c:pt idx="10">
                  <c:v>14.491724000000001</c:v>
                </c:pt>
                <c:pt idx="11">
                  <c:v>7.6269549999999997</c:v>
                </c:pt>
                <c:pt idx="12">
                  <c:v>5.0434840000000003</c:v>
                </c:pt>
                <c:pt idx="13">
                  <c:v>27.093411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35-4513-A004-B9BF18F8F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'6. Monthly manufacturing sales'!$B$5</c:f>
              <c:strCache>
                <c:ptCount val="1"/>
                <c:pt idx="0">
                  <c:v>Total manufacturing sales </c:v>
                </c:pt>
              </c:strCache>
            </c:strRef>
          </c:tx>
          <c:spPr>
            <a:solidFill>
              <a:schemeClr val="accent1">
                <a:shade val="45000"/>
              </a:schemeClr>
            </a:solid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'6. Monthly manufacturing sales'!$A$6:$A$53</c:f>
              <c:numCache>
                <c:formatCode>mmm\-yy</c:formatCode>
                <c:ptCount val="48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</c:numCache>
            </c:numRef>
          </c:cat>
          <c:val>
            <c:numRef>
              <c:f>'6. Monthly manufacturing sales'!$B$6:$B$53</c:f>
              <c:numCache>
                <c:formatCode>0.0</c:formatCode>
                <c:ptCount val="48"/>
                <c:pt idx="0">
                  <c:v>260.24829320457019</c:v>
                </c:pt>
                <c:pt idx="1">
                  <c:v>262.60776655387934</c:v>
                </c:pt>
                <c:pt idx="2">
                  <c:v>240.56735968421057</c:v>
                </c:pt>
                <c:pt idx="3">
                  <c:v>127.75901051187905</c:v>
                </c:pt>
                <c:pt idx="4">
                  <c:v>180.51979994999999</c:v>
                </c:pt>
                <c:pt idx="5">
                  <c:v>214.03057910594598</c:v>
                </c:pt>
                <c:pt idx="6">
                  <c:v>227.99745595624333</c:v>
                </c:pt>
                <c:pt idx="7">
                  <c:v>237.24844745260916</c:v>
                </c:pt>
                <c:pt idx="8">
                  <c:v>246.64495111170211</c:v>
                </c:pt>
                <c:pt idx="9">
                  <c:v>255.96624302439028</c:v>
                </c:pt>
                <c:pt idx="10">
                  <c:v>256.44328431707322</c:v>
                </c:pt>
                <c:pt idx="11">
                  <c:v>254.92630642796613</c:v>
                </c:pt>
                <c:pt idx="12">
                  <c:v>252.18791027426161</c:v>
                </c:pt>
                <c:pt idx="13">
                  <c:v>260.8414648102725</c:v>
                </c:pt>
                <c:pt idx="14">
                  <c:v>270.49906987200831</c:v>
                </c:pt>
                <c:pt idx="15">
                  <c:v>267.90349735367113</c:v>
                </c:pt>
                <c:pt idx="16">
                  <c:v>263.50778772210748</c:v>
                </c:pt>
                <c:pt idx="17">
                  <c:v>261.58349801752581</c:v>
                </c:pt>
                <c:pt idx="18">
                  <c:v>228.23288969622837</c:v>
                </c:pt>
                <c:pt idx="19">
                  <c:v>248.8977120142132</c:v>
                </c:pt>
                <c:pt idx="20">
                  <c:v>254.76110526950356</c:v>
                </c:pt>
                <c:pt idx="21">
                  <c:v>244.44676901414141</c:v>
                </c:pt>
                <c:pt idx="22">
                  <c:v>261.59073988028166</c:v>
                </c:pt>
                <c:pt idx="23">
                  <c:v>262.88525293800001</c:v>
                </c:pt>
                <c:pt idx="24">
                  <c:v>271.79526973652696</c:v>
                </c:pt>
                <c:pt idx="25">
                  <c:v>275.3817512152778</c:v>
                </c:pt>
                <c:pt idx="26">
                  <c:v>276.19539894007863</c:v>
                </c:pt>
                <c:pt idx="27">
                  <c:v>264.35048802832029</c:v>
                </c:pt>
                <c:pt idx="28">
                  <c:v>274.52630056547048</c:v>
                </c:pt>
                <c:pt idx="29">
                  <c:v>268.41541387332052</c:v>
                </c:pt>
                <c:pt idx="30">
                  <c:v>265.47953082608694</c:v>
                </c:pt>
                <c:pt idx="31">
                  <c:v>267.8573476679245</c:v>
                </c:pt>
                <c:pt idx="32">
                  <c:v>277.75754354759664</c:v>
                </c:pt>
                <c:pt idx="33">
                  <c:v>265.61950720469486</c:v>
                </c:pt>
                <c:pt idx="34">
                  <c:v>270.69389468071165</c:v>
                </c:pt>
                <c:pt idx="35">
                  <c:v>273.40582236194035</c:v>
                </c:pt>
                <c:pt idx="36">
                  <c:v>275.30941808496738</c:v>
                </c:pt>
                <c:pt idx="37">
                  <c:v>279.09281810009264</c:v>
                </c:pt>
                <c:pt idx="38">
                  <c:v>286.62408992385321</c:v>
                </c:pt>
                <c:pt idx="39">
                  <c:v>284.8906832175503</c:v>
                </c:pt>
                <c:pt idx="40">
                  <c:v>277.24732342974454</c:v>
                </c:pt>
                <c:pt idx="41">
                  <c:v>275.1460222331512</c:v>
                </c:pt>
                <c:pt idx="42">
                  <c:v>278.65879665794222</c:v>
                </c:pt>
                <c:pt idx="43">
                  <c:v>284.66784053285329</c:v>
                </c:pt>
                <c:pt idx="44">
                  <c:v>282.54164492039359</c:v>
                </c:pt>
                <c:pt idx="45">
                  <c:v>278.31827400975175</c:v>
                </c:pt>
                <c:pt idx="46">
                  <c:v>283.28385200000002</c:v>
                </c:pt>
                <c:pt idx="47">
                  <c:v>287.09292499999998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9-4313-B1FC-88DD1FB54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25"/>
        <c:axId val="2102045503"/>
        <c:axId val="2102050079"/>
      </c:barChart>
      <c:dateAx>
        <c:axId val="2102045503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85000"/>
                <a:lumOff val="1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Offset val="100"/>
        <c:baseTimeUnit val="months"/>
      </c:dateAx>
      <c:valAx>
        <c:axId val="2102050079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 w="3175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'7. Quarterly sales by industry'!$B$5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4F81BD">
                <a:lumMod val="5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Quarterly sales by industry'!$A$6:$A$19</c:f>
              <c:strCache>
                <c:ptCount val="14"/>
                <c:pt idx="0">
                  <c:v> food/
beverages </c:v>
                </c:pt>
                <c:pt idx="1">
                  <c:v> transport 
equipment </c:v>
                </c:pt>
                <c:pt idx="2">
                  <c:v> metals </c:v>
                </c:pt>
                <c:pt idx="3">
                  <c:v> chemicals/
plastics </c:v>
                </c:pt>
                <c:pt idx="4">
                  <c:v> petroleum 
refineries </c:v>
                </c:pt>
                <c:pt idx="5">
                  <c:v> machinery </c:v>
                </c:pt>
                <c:pt idx="6">
                  <c:v> wood and paper </c:v>
                </c:pt>
                <c:pt idx="7">
                  <c:v> Glass/non-
metallic mineral </c:v>
                </c:pt>
                <c:pt idx="8">
                  <c:v> electrical 
machinery </c:v>
                </c:pt>
                <c:pt idx="9">
                  <c:v> Clothing/textiles/
leather/footwear </c:v>
                </c:pt>
                <c:pt idx="10">
                  <c:v> publishing  </c:v>
                </c:pt>
                <c:pt idx="11">
                  <c:v> ICT </c:v>
                </c:pt>
                <c:pt idx="12">
                  <c:v> Furniture </c:v>
                </c:pt>
                <c:pt idx="13">
                  <c:v> Other manu-
facturing </c:v>
                </c:pt>
              </c:strCache>
            </c:strRef>
          </c:cat>
          <c:val>
            <c:numRef>
              <c:f>'7. Quarterly sales by industry'!$B$6:$B$19</c:f>
              <c:numCache>
                <c:formatCode>0</c:formatCode>
                <c:ptCount val="14"/>
                <c:pt idx="0">
                  <c:v>187.60832194434806</c:v>
                </c:pt>
                <c:pt idx="1">
                  <c:v>117.29658783045372</c:v>
                </c:pt>
                <c:pt idx="2">
                  <c:v>125.74076173860108</c:v>
                </c:pt>
                <c:pt idx="3">
                  <c:v>105.94139831732016</c:v>
                </c:pt>
                <c:pt idx="4">
                  <c:v>44.773068197402125</c:v>
                </c:pt>
                <c:pt idx="5">
                  <c:v>40.01318424722227</c:v>
                </c:pt>
                <c:pt idx="6">
                  <c:v>34.460938563132515</c:v>
                </c:pt>
                <c:pt idx="7">
                  <c:v>22.714997904760075</c:v>
                </c:pt>
                <c:pt idx="8">
                  <c:v>19.277192336102122</c:v>
                </c:pt>
                <c:pt idx="9">
                  <c:v>18.735316027774562</c:v>
                </c:pt>
                <c:pt idx="10">
                  <c:v>14.967381944715903</c:v>
                </c:pt>
                <c:pt idx="11">
                  <c:v>7.9464022129272092</c:v>
                </c:pt>
                <c:pt idx="12">
                  <c:v>4.6994346019759714</c:v>
                </c:pt>
                <c:pt idx="13">
                  <c:v>23.386674856686575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2-42A3-9E36-A0864E06D4EB}"/>
            </c:ext>
          </c:extLst>
        </c:ser>
        <c:ser>
          <c:idx val="1"/>
          <c:order val="1"/>
          <c:tx>
            <c:strRef>
              <c:f>'7. Quarterly sales by industry'!$C$5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Quarterly sales by industry'!$A$6:$A$19</c:f>
              <c:strCache>
                <c:ptCount val="14"/>
                <c:pt idx="0">
                  <c:v> food/
beverages </c:v>
                </c:pt>
                <c:pt idx="1">
                  <c:v> transport 
equipment </c:v>
                </c:pt>
                <c:pt idx="2">
                  <c:v> metals </c:v>
                </c:pt>
                <c:pt idx="3">
                  <c:v> chemicals/
plastics </c:v>
                </c:pt>
                <c:pt idx="4">
                  <c:v> petroleum 
refineries </c:v>
                </c:pt>
                <c:pt idx="5">
                  <c:v> machinery </c:v>
                </c:pt>
                <c:pt idx="6">
                  <c:v> wood and paper </c:v>
                </c:pt>
                <c:pt idx="7">
                  <c:v> Glass/non-
metallic mineral </c:v>
                </c:pt>
                <c:pt idx="8">
                  <c:v> electrical 
machinery </c:v>
                </c:pt>
                <c:pt idx="9">
                  <c:v> Clothing/textiles/
leather/footwear </c:v>
                </c:pt>
                <c:pt idx="10">
                  <c:v> publishing  </c:v>
                </c:pt>
                <c:pt idx="11">
                  <c:v> ICT </c:v>
                </c:pt>
                <c:pt idx="12">
                  <c:v> Furniture </c:v>
                </c:pt>
                <c:pt idx="13">
                  <c:v> Other manu-
facturing </c:v>
                </c:pt>
              </c:strCache>
            </c:strRef>
          </c:cat>
          <c:val>
            <c:numRef>
              <c:f>'7. Quarterly sales by industry'!$C$6:$C$19</c:f>
              <c:numCache>
                <c:formatCode>0</c:formatCode>
                <c:ptCount val="14"/>
                <c:pt idx="0">
                  <c:v>190.51161687804694</c:v>
                </c:pt>
                <c:pt idx="1">
                  <c:v>88.171469171142448</c:v>
                </c:pt>
                <c:pt idx="2">
                  <c:v>143.2987158970858</c:v>
                </c:pt>
                <c:pt idx="3">
                  <c:v>105.30758888578254</c:v>
                </c:pt>
                <c:pt idx="4">
                  <c:v>51.257567776978561</c:v>
                </c:pt>
                <c:pt idx="5">
                  <c:v>40.171448724527821</c:v>
                </c:pt>
                <c:pt idx="6">
                  <c:v>36.993784119873666</c:v>
                </c:pt>
                <c:pt idx="7">
                  <c:v>21.86079158506066</c:v>
                </c:pt>
                <c:pt idx="8">
                  <c:v>19.406548353634388</c:v>
                </c:pt>
                <c:pt idx="9">
                  <c:v>19.204448979075405</c:v>
                </c:pt>
                <c:pt idx="10">
                  <c:v>13.950507865686999</c:v>
                </c:pt>
                <c:pt idx="11">
                  <c:v>7.7376906993609254</c:v>
                </c:pt>
                <c:pt idx="12">
                  <c:v>5.2765644652781507</c:v>
                </c:pt>
                <c:pt idx="13">
                  <c:v>26.088616747832781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2-42A3-9E36-A0864E06D4EB}"/>
            </c:ext>
          </c:extLst>
        </c:ser>
        <c:ser>
          <c:idx val="2"/>
          <c:order val="2"/>
          <c:tx>
            <c:strRef>
              <c:f>'7. Quarterly sales by industry'!$D$5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'7. Quarterly sales by industry'!$A$6:$A$19</c:f>
              <c:strCache>
                <c:ptCount val="14"/>
                <c:pt idx="0">
                  <c:v> food/
beverages </c:v>
                </c:pt>
                <c:pt idx="1">
                  <c:v> transport 
equipment </c:v>
                </c:pt>
                <c:pt idx="2">
                  <c:v> metals </c:v>
                </c:pt>
                <c:pt idx="3">
                  <c:v> chemicals/
plastics </c:v>
                </c:pt>
                <c:pt idx="4">
                  <c:v> petroleum 
refineries </c:v>
                </c:pt>
                <c:pt idx="5">
                  <c:v> machinery </c:v>
                </c:pt>
                <c:pt idx="6">
                  <c:v> wood and paper </c:v>
                </c:pt>
                <c:pt idx="7">
                  <c:v> Glass/non-
metallic mineral </c:v>
                </c:pt>
                <c:pt idx="8">
                  <c:v> electrical 
machinery </c:v>
                </c:pt>
                <c:pt idx="9">
                  <c:v> Clothing/textiles/
leather/footwear </c:v>
                </c:pt>
                <c:pt idx="10">
                  <c:v> publishing  </c:v>
                </c:pt>
                <c:pt idx="11">
                  <c:v> ICT </c:v>
                </c:pt>
                <c:pt idx="12">
                  <c:v> Furniture </c:v>
                </c:pt>
                <c:pt idx="13">
                  <c:v> Other manu-
facturing </c:v>
                </c:pt>
              </c:strCache>
            </c:strRef>
          </c:cat>
          <c:val>
            <c:numRef>
              <c:f>'7. Quarterly sales by industry'!$D$6:$D$19</c:f>
              <c:numCache>
                <c:formatCode>0</c:formatCode>
                <c:ptCount val="14"/>
                <c:pt idx="0">
                  <c:v>193.62895877713947</c:v>
                </c:pt>
                <c:pt idx="1">
                  <c:v>127.38457200816786</c:v>
                </c:pt>
                <c:pt idx="2">
                  <c:v>130.2803345222986</c:v>
                </c:pt>
                <c:pt idx="3">
                  <c:v>113.76796446869018</c:v>
                </c:pt>
                <c:pt idx="4">
                  <c:v>49.957305333928545</c:v>
                </c:pt>
                <c:pt idx="5">
                  <c:v>43.312525700549763</c:v>
                </c:pt>
                <c:pt idx="6">
                  <c:v>38.428739756147266</c:v>
                </c:pt>
                <c:pt idx="7">
                  <c:v>23.417923442018097</c:v>
                </c:pt>
                <c:pt idx="8">
                  <c:v>19.571989100256786</c:v>
                </c:pt>
                <c:pt idx="9">
                  <c:v>19.215656198442119</c:v>
                </c:pt>
                <c:pt idx="10">
                  <c:v>14.407235542831826</c:v>
                </c:pt>
                <c:pt idx="11">
                  <c:v>7.2323146396858027</c:v>
                </c:pt>
                <c:pt idx="12">
                  <c:v>4.0529126805613105</c:v>
                </c:pt>
                <c:pt idx="13">
                  <c:v>25.325190434389704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82-42A3-9E36-A0864E06D4EB}"/>
            </c:ext>
          </c:extLst>
        </c:ser>
        <c:ser>
          <c:idx val="3"/>
          <c:order val="3"/>
          <c:tx>
            <c:strRef>
              <c:f>'7. Quarterly sales by industry'!$E$5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Quarterly sales by industry'!$A$6:$A$19</c:f>
              <c:strCache>
                <c:ptCount val="14"/>
                <c:pt idx="0">
                  <c:v> food/
beverages </c:v>
                </c:pt>
                <c:pt idx="1">
                  <c:v> transport 
equipment </c:v>
                </c:pt>
                <c:pt idx="2">
                  <c:v> metals </c:v>
                </c:pt>
                <c:pt idx="3">
                  <c:v> chemicals/
plastics </c:v>
                </c:pt>
                <c:pt idx="4">
                  <c:v> petroleum 
refineries </c:v>
                </c:pt>
                <c:pt idx="5">
                  <c:v> machinery </c:v>
                </c:pt>
                <c:pt idx="6">
                  <c:v> wood and paper </c:v>
                </c:pt>
                <c:pt idx="7">
                  <c:v> Glass/non-
metallic mineral </c:v>
                </c:pt>
                <c:pt idx="8">
                  <c:v> electrical 
machinery </c:v>
                </c:pt>
                <c:pt idx="9">
                  <c:v> Clothing/textiles/
leather/footwear </c:v>
                </c:pt>
                <c:pt idx="10">
                  <c:v> publishing  </c:v>
                </c:pt>
                <c:pt idx="11">
                  <c:v> ICT </c:v>
                </c:pt>
                <c:pt idx="12">
                  <c:v> Furniture </c:v>
                </c:pt>
                <c:pt idx="13">
                  <c:v> Other manu-
facturing </c:v>
                </c:pt>
              </c:strCache>
            </c:strRef>
          </c:cat>
          <c:val>
            <c:numRef>
              <c:f>'7. Quarterly sales by industry'!$E$6:$E$19</c:f>
              <c:numCache>
                <c:formatCode>0</c:formatCode>
                <c:ptCount val="14"/>
                <c:pt idx="0">
                  <c:v>191.65342805052623</c:v>
                </c:pt>
                <c:pt idx="1">
                  <c:v>138.49900380874649</c:v>
                </c:pt>
                <c:pt idx="2">
                  <c:v>128.82620086601406</c:v>
                </c:pt>
                <c:pt idx="3">
                  <c:v>113.53423141516092</c:v>
                </c:pt>
                <c:pt idx="4">
                  <c:v>65.700967577828294</c:v>
                </c:pt>
                <c:pt idx="5">
                  <c:v>49.152633639006297</c:v>
                </c:pt>
                <c:pt idx="6">
                  <c:v>39.940822395747077</c:v>
                </c:pt>
                <c:pt idx="7">
                  <c:v>22.54570462159904</c:v>
                </c:pt>
                <c:pt idx="8">
                  <c:v>22.056957625567875</c:v>
                </c:pt>
                <c:pt idx="9">
                  <c:v>19.248291068569372</c:v>
                </c:pt>
                <c:pt idx="10">
                  <c:v>15.318873420123165</c:v>
                </c:pt>
                <c:pt idx="11">
                  <c:v>7.4218611617890318</c:v>
                </c:pt>
                <c:pt idx="12">
                  <c:v>5.099355187442014</c:v>
                </c:pt>
                <c:pt idx="13">
                  <c:v>27.132465514097692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2-42A3-9E36-A0864E06D4EB}"/>
            </c:ext>
          </c:extLst>
        </c:ser>
        <c:ser>
          <c:idx val="4"/>
          <c:order val="4"/>
          <c:tx>
            <c:strRef>
              <c:f>'7. Quarterly sales by industry'!$F$5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Quarterly sales by industry'!$A$6:$A$19</c:f>
              <c:strCache>
                <c:ptCount val="14"/>
                <c:pt idx="0">
                  <c:v> food/
beverages </c:v>
                </c:pt>
                <c:pt idx="1">
                  <c:v> transport 
equipment </c:v>
                </c:pt>
                <c:pt idx="2">
                  <c:v> metals </c:v>
                </c:pt>
                <c:pt idx="3">
                  <c:v> chemicals/
plastics </c:v>
                </c:pt>
                <c:pt idx="4">
                  <c:v> petroleum 
refineries </c:v>
                </c:pt>
                <c:pt idx="5">
                  <c:v> machinery </c:v>
                </c:pt>
                <c:pt idx="6">
                  <c:v> wood and paper </c:v>
                </c:pt>
                <c:pt idx="7">
                  <c:v> Glass/non-
metallic mineral </c:v>
                </c:pt>
                <c:pt idx="8">
                  <c:v> electrical 
machinery </c:v>
                </c:pt>
                <c:pt idx="9">
                  <c:v> Clothing/textiles/
leather/footwear </c:v>
                </c:pt>
                <c:pt idx="10">
                  <c:v> publishing  </c:v>
                </c:pt>
                <c:pt idx="11">
                  <c:v> ICT </c:v>
                </c:pt>
                <c:pt idx="12">
                  <c:v> Furniture </c:v>
                </c:pt>
                <c:pt idx="13">
                  <c:v> Other manu-
facturing </c:v>
                </c:pt>
              </c:strCache>
            </c:strRef>
          </c:cat>
          <c:val>
            <c:numRef>
              <c:f>'7. Quarterly sales by industry'!$F$6:$F$19</c:f>
              <c:numCache>
                <c:formatCode>0</c:formatCode>
                <c:ptCount val="14"/>
                <c:pt idx="0">
                  <c:v>189.12430800000001</c:v>
                </c:pt>
                <c:pt idx="1">
                  <c:v>151.34532799999999</c:v>
                </c:pt>
                <c:pt idx="2">
                  <c:v>131.42281</c:v>
                </c:pt>
                <c:pt idx="3">
                  <c:v>100.64011100000002</c:v>
                </c:pt>
                <c:pt idx="4">
                  <c:v>70.104558999999995</c:v>
                </c:pt>
                <c:pt idx="5">
                  <c:v>46.296622999999997</c:v>
                </c:pt>
                <c:pt idx="6">
                  <c:v>41.925035000000001</c:v>
                </c:pt>
                <c:pt idx="7">
                  <c:v>23.878436000000001</c:v>
                </c:pt>
                <c:pt idx="8">
                  <c:v>20.954070999999999</c:v>
                </c:pt>
                <c:pt idx="9">
                  <c:v>18.995152999999998</c:v>
                </c:pt>
                <c:pt idx="10">
                  <c:v>14.491724000000001</c:v>
                </c:pt>
                <c:pt idx="11">
                  <c:v>7.6269549999999997</c:v>
                </c:pt>
                <c:pt idx="12">
                  <c:v>5.0434840000000003</c:v>
                </c:pt>
                <c:pt idx="13">
                  <c:v>27.093411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82-42A3-9E36-A0864E06D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'Expenditure on GDP'!$B$5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4F81BD">
                <a:lumMod val="5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'Expenditure on GDP'!$A$6:$A$11</c15:sqref>
                  </c15:fullRef>
                </c:ext>
              </c:extLst>
              <c:f>('Expenditure on GDP'!$A$6:$A$8,'Expenditure on GDP'!$A$10:$A$11)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'Expenditure on GDP'!$B$6:$B$11</c15:sqref>
                  </c15:fullRef>
                </c:ext>
              </c:extLst>
              <c:f>('Expenditure on GDP'!$B$6:$B$8,'Expenditure on GDP'!$B$10:$B$11)</c:f>
              <c:numCache>
                <c:formatCode>_-* #\ ##0.0_-;\-* #\ ##0.0_-;_-* "-"??_-;_-@_-</c:formatCode>
                <c:ptCount val="5"/>
                <c:pt idx="0">
                  <c:v>4.5410532545689799</c:v>
                </c:pt>
                <c:pt idx="1">
                  <c:v>1.3412100659589088</c:v>
                </c:pt>
                <c:pt idx="2">
                  <c:v>1.1269541346821532</c:v>
                </c:pt>
                <c:pt idx="3">
                  <c:v>2.1285975572627507</c:v>
                </c:pt>
                <c:pt idx="4">
                  <c:v>2.0958435396893469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9-4932-B334-129065FC633F}"/>
            </c:ext>
          </c:extLst>
        </c:ser>
        <c:ser>
          <c:idx val="1"/>
          <c:order val="1"/>
          <c:tx>
            <c:strRef>
              <c:f>'Expenditure on GDP'!$C$5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3D6AA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'Expenditure on GDP'!$A$6:$A$11</c15:sqref>
                  </c15:fullRef>
                </c:ext>
              </c:extLst>
              <c:f>('Expenditure on GDP'!$A$6:$A$8,'Expenditure on GDP'!$A$10:$A$11)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'Expenditure on GDP'!$C$6:$C$11</c15:sqref>
                  </c15:fullRef>
                </c:ext>
              </c:extLst>
              <c:f>('Expenditure on GDP'!$C$6:$C$8,'Expenditure on GDP'!$C$10:$C$11)</c:f>
              <c:numCache>
                <c:formatCode>_-* #\ ##0.0_-;\-* #\ ##0.0_-;_-* "-"??_-;_-@_-</c:formatCode>
                <c:ptCount val="5"/>
                <c:pt idx="0">
                  <c:v>4.4214365775672864</c:v>
                </c:pt>
                <c:pt idx="1">
                  <c:v>1.3468526966293086</c:v>
                </c:pt>
                <c:pt idx="2">
                  <c:v>1.0142854110874737</c:v>
                </c:pt>
                <c:pt idx="3">
                  <c:v>2.0135977541868213</c:v>
                </c:pt>
                <c:pt idx="4">
                  <c:v>1.8043438233851286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D9-4932-B334-129065FC633F}"/>
            </c:ext>
          </c:extLst>
        </c:ser>
        <c:ser>
          <c:idx val="2"/>
          <c:order val="2"/>
          <c:tx>
            <c:strRef>
              <c:f>'Expenditure on GDP'!$D$5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'Expenditure on GDP'!$A$6:$A$11</c15:sqref>
                  </c15:fullRef>
                </c:ext>
              </c:extLst>
              <c:f>('Expenditure on GDP'!$A$6:$A$8,'Expenditure on GDP'!$A$10:$A$11)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'Expenditure on GDP'!$D$6:$D$11</c15:sqref>
                  </c15:fullRef>
                </c:ext>
              </c:extLst>
              <c:f>('Expenditure on GDP'!$D$6:$D$8,'Expenditure on GDP'!$D$10:$D$11)</c:f>
              <c:numCache>
                <c:formatCode>_-* #\ ##0.0_-;\-* #\ ##0.0_-;_-* "-"??_-;_-@_-</c:formatCode>
                <c:ptCount val="5"/>
                <c:pt idx="0">
                  <c:v>4.513958474977624</c:v>
                </c:pt>
                <c:pt idx="1">
                  <c:v>1.3573129297258097</c:v>
                </c:pt>
                <c:pt idx="2">
                  <c:v>0.99815692025023162</c:v>
                </c:pt>
                <c:pt idx="3">
                  <c:v>2.1186062629124724</c:v>
                </c:pt>
                <c:pt idx="4">
                  <c:v>2.0216051994601747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D9-4932-B334-129065FC633F}"/>
            </c:ext>
          </c:extLst>
        </c:ser>
        <c:ser>
          <c:idx val="3"/>
          <c:order val="3"/>
          <c:tx>
            <c:strRef>
              <c:f>'Expenditure on GDP'!$E$5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'Expenditure on GDP'!$A$6:$A$11</c15:sqref>
                  </c15:fullRef>
                </c:ext>
              </c:extLst>
              <c:f>('Expenditure on GDP'!$A$6:$A$8,'Expenditure on GDP'!$A$10:$A$11)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'Expenditure on GDP'!$E$6:$E$11</c15:sqref>
                  </c15:fullRef>
                </c:ext>
              </c:extLst>
              <c:f>('Expenditure on GDP'!$E$6:$E$8,'Expenditure on GDP'!$E$10:$E$11)</c:f>
              <c:numCache>
                <c:formatCode>_-* #\ ##0.0_-;\-* #\ ##0.0_-;_-* "-"??_-;_-@_-</c:formatCode>
                <c:ptCount val="5"/>
                <c:pt idx="0">
                  <c:v>4.5991046568191676</c:v>
                </c:pt>
                <c:pt idx="1">
                  <c:v>1.3553056392391243</c:v>
                </c:pt>
                <c:pt idx="2">
                  <c:v>1.0501868459998469</c:v>
                </c:pt>
                <c:pt idx="3">
                  <c:v>2.1732099975416945</c:v>
                </c:pt>
                <c:pt idx="4">
                  <c:v>2.2375250416057604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D9-4932-B334-129065FC633F}"/>
            </c:ext>
          </c:extLst>
        </c:ser>
        <c:ser>
          <c:idx val="4"/>
          <c:order val="4"/>
          <c:tx>
            <c:strRef>
              <c:f>'Expenditure on GDP'!$F$5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'Expenditure on GDP'!$A$6:$A$11</c15:sqref>
                  </c15:fullRef>
                </c:ext>
              </c:extLst>
              <c:f>('Expenditure on GDP'!$A$6:$A$8,'Expenditure on GDP'!$A$10:$A$11)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'Expenditure on GDP'!$F$6:$F$11</c15:sqref>
                  </c15:fullRef>
                </c:ext>
              </c:extLst>
              <c:f>('Expenditure on GDP'!$F$6:$F$8,'Expenditure on GDP'!$F$10:$F$11)</c:f>
              <c:numCache>
                <c:formatCode>_-* #\ ##0.0_-;\-* #\ ##0.0_-;_-* "-"??_-;_-@_-</c:formatCode>
                <c:ptCount val="5"/>
                <c:pt idx="0">
                  <c:v>4.6005427955183311</c:v>
                </c:pt>
                <c:pt idx="1">
                  <c:v>1.401753770999095</c:v>
                </c:pt>
                <c:pt idx="2">
                  <c:v>1.0697034195711699</c:v>
                </c:pt>
                <c:pt idx="3">
                  <c:v>2.288389671738368</c:v>
                </c:pt>
                <c:pt idx="4">
                  <c:v>2.2058270670532449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D9-4932-B334-129065FC633F}"/>
            </c:ext>
          </c:extLst>
        </c:ser>
        <c:ser>
          <c:idx val="5"/>
          <c:order val="5"/>
          <c:tx>
            <c:strRef>
              <c:f>'Expenditure on GDP'!$G$5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'Expenditure on GDP'!$A$6:$A$11</c15:sqref>
                  </c15:fullRef>
                </c:ext>
              </c:extLst>
              <c:f>('Expenditure on GDP'!$A$6:$A$8,'Expenditure on GDP'!$A$10:$A$11)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'Expenditure on GDP'!$G$6:$G$11</c15:sqref>
                  </c15:fullRef>
                </c:ext>
              </c:extLst>
              <c:f>('Expenditure on GDP'!$G$6:$G$8,'Expenditure on GDP'!$G$10:$G$11)</c:f>
              <c:numCache>
                <c:formatCode>_-* #\ ##0.0_-;\-* #\ ##0.0_-;_-* "-"??_-;_-@_-</c:formatCode>
                <c:ptCount val="5"/>
                <c:pt idx="0">
                  <c:v>4.6108130005420316</c:v>
                </c:pt>
                <c:pt idx="1">
                  <c:v>1.3971940086426513</c:v>
                </c:pt>
                <c:pt idx="2">
                  <c:v>1.0677764845165811</c:v>
                </c:pt>
                <c:pt idx="3">
                  <c:v>2.3025008486489922</c:v>
                </c:pt>
                <c:pt idx="4">
                  <c:v>2.293945095617751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D9-4932-B334-129065FC6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_-;\-* #\ 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6EDCF92-D501-4B98-B14B-CBF71EAE58D1}">
  <sheetPr/>
  <sheetViews>
    <sheetView zoomScale="67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764117" y="1296274"/>
    <xdr:ext cx="9400492" cy="45158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E6AE34-24E7-42D8-BC7B-D77FAFAC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9922" y="3259535"/>
    <xdr:ext cx="9299408" cy="5531247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FD3C1B-CEBD-401A-87C4-76E6FE9C6C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15875" y="3165173"/>
    <xdr:ext cx="9307015" cy="5121577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4FD61FB-6662-4CDA-A376-9EA18F174C8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0.83299</cdr:x>
      <cdr:y>0.1197</cdr:y>
    </cdr:from>
    <cdr:to>
      <cdr:x>0.88526</cdr:x>
      <cdr:y>0.99843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CF40178C-2F76-215C-7565-1EC56C90B2C7}"/>
            </a:ext>
          </a:extLst>
        </cdr:cNvPr>
        <cdr:cNvSpPr/>
      </cdr:nvSpPr>
      <cdr:spPr>
        <a:xfrm xmlns:a="http://schemas.openxmlformats.org/drawingml/2006/main">
          <a:off x="7752651" y="613077"/>
          <a:ext cx="486474" cy="450045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60000"/>
            <a:lumOff val="40000"/>
            <a:alpha val="21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2682361"/>
    <xdr:ext cx="9299408" cy="5284002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C9F8E78-AE4F-4B54-9C7F-815530CA8E3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0.79597</cdr:x>
      <cdr:y>0.11508</cdr:y>
    </cdr:from>
    <cdr:to>
      <cdr:x>0.84579</cdr:x>
      <cdr:y>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7402050" y="608093"/>
          <a:ext cx="463291" cy="467590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2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4195507" y="1321209"/>
    <xdr:ext cx="9299408" cy="44859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7A4442-A423-446D-A822-EC8868CDEF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3874577"/>
    <xdr:ext cx="9305192" cy="526296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29A3A8-A47E-40FC-BFBD-3A703259C3F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3115233" y="858220"/>
    <xdr:ext cx="10152531" cy="586881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65294-FF5D-463C-A649-BBF5CDFCD1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9526785" y="11921056"/>
    <xdr:ext cx="7946683" cy="42226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7C4307-757A-4DDA-83DA-C863D6614EE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238250" y="12382500"/>
    <xdr:ext cx="9299408" cy="5198783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166B39-D8F2-434E-859B-78DB5CAA9CD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9524</xdr:colOff>
      <xdr:row>17</xdr:row>
      <xdr:rowOff>15241</xdr:rowOff>
    </xdr:from>
    <xdr:to>
      <xdr:col>29</xdr:col>
      <xdr:colOff>559594</xdr:colOff>
      <xdr:row>37</xdr:row>
      <xdr:rowOff>142876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0C7409-8119-43D9-9E7E-34C38A65F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321944</xdr:colOff>
      <xdr:row>38</xdr:row>
      <xdr:rowOff>179070</xdr:rowOff>
    </xdr:from>
    <xdr:to>
      <xdr:col>12</xdr:col>
      <xdr:colOff>219074</xdr:colOff>
      <xdr:row>58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E9B5EBD-BD4E-4AFB-82C3-2A7F85F57B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22859</xdr:colOff>
      <xdr:row>40</xdr:row>
      <xdr:rowOff>7620</xdr:rowOff>
    </xdr:from>
    <xdr:to>
      <xdr:col>29</xdr:col>
      <xdr:colOff>595313</xdr:colOff>
      <xdr:row>61</xdr:row>
      <xdr:rowOff>23812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2E21BDF-D019-4400-8E32-FA52BD542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absoluteAnchor>
    <xdr:pos x="619125" y="3087688"/>
    <xdr:ext cx="9299408" cy="4489979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DA0FA44-4708-46D6-AB39-AAF4C59A05E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047531" y="2521608"/>
    <xdr:ext cx="9299937" cy="500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DB1755-1FB6-468C-82EF-22A7ED1BE68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4011448"/>
    <xdr:ext cx="9299408" cy="518510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49CEBA-260A-48DE-B2FD-EF71FE42601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95057" y="2630630"/>
    <xdr:ext cx="9299408" cy="55955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770134-33D1-4B5C-905E-E8A342D537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4876800" y="736600"/>
    <xdr:ext cx="9299408" cy="5524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3D0173-6984-4C4F-9907-F789DBD71B6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2025650"/>
    <xdr:ext cx="9307015" cy="525495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24E042-DF8B-4E66-9C1E-B1479B683BA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3604591" y="736600"/>
    <xdr:ext cx="9307015" cy="53373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CCCE8E-0807-4CC4-9763-ACF68F372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494927" y="2301315"/>
    <xdr:ext cx="9299408" cy="54400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F9C1F5-A9E5-46FF-98C2-1A20139B66F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6093772" y="701841"/>
    <xdr:ext cx="9307015" cy="50393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5EAFFF-B8AC-426B-A12B-561141137F3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1240367" y="2914276"/>
    <xdr:ext cx="9299408" cy="510415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529010-5883-4E18-8648-6701AB1A534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129130" y="368116"/>
    <xdr:ext cx="9299408" cy="5016684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53A2B34-79F3-4CE5-B002-D8A1EA0F182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5484928" y="607392"/>
    <xdr:ext cx="9299408" cy="5297477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699604-3807-4AB5-8CC0-5E45C6BED04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5853876" y="145638"/>
    <xdr:ext cx="9299408" cy="53107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36BBED-B3F7-4F3F-A4CB-D0EA1E3576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0.09516</cdr:x>
      <cdr:y>0.64005</cdr:y>
    </cdr:from>
    <cdr:to>
      <cdr:x>0.74966</cdr:x>
      <cdr:y>0.64005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6A2982A-782B-4C8C-E448-2F5B0DEBD709}"/>
            </a:ext>
          </a:extLst>
        </cdr:cNvPr>
        <cdr:cNvCxnSpPr/>
      </cdr:nvCxnSpPr>
      <cdr:spPr>
        <a:xfrm xmlns:a="http://schemas.openxmlformats.org/drawingml/2006/main">
          <a:off x="884967" y="3399143"/>
          <a:ext cx="6086415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6235700" cy="40703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C3D089-4C91-2D2E-2540-26DF02A8DB9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161228" y="1091754"/>
    <xdr:ext cx="9299408" cy="6074276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D5BED99-AD74-46B8-8BA1-B2B373C3540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2398889" y="4169363"/>
    <xdr:ext cx="9299408" cy="5437952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2E3A59-0985-4DAE-A3F4-A46D8532713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eva.TIPSHQ\AppData\Local\Microsoft\Windows\Temporary%20Internet%20Files\Content.Outlook\Z7DA1ZHD\trends%20from%2020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ipssouthafrica-my.sharepoint.com/Users/neva.TIPSHQ/AppData/Local/Microsoft/Windows/Temporary%20Internet%20Files/Content.Outlook/Z7DA1ZHD/trends%20from%2020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ipssouthafrica-my.sharepoint.com/NA/Publication/2014-05/SUT/SUT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ipssouthafrica-my.sharepoint.com/Documents%20and%20Settings/ndivhuwog.000/Desktop/Malera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/Downloads/Data_for_The_Real_Economy_Bulletin_Q3_2022_(compiled_in_December__2022)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ocuments\real%20economy%20bulletin\REB%20Q4%202023\SA%20comp%20UMIC%20GDP%20growth%20from%201985%20WDI%20jan%202024.xlsx" TargetMode="External"/><Relationship Id="rId1" Type="http://schemas.openxmlformats.org/officeDocument/2006/relationships/externalLinkPath" Target="SA%20comp%20UMIC%20GDP%20growth%20from%201985%20WDI%20jan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ocuments\electricity\loadshedding%202018%20to%202023%20NT%20from%20budget%20data%20downldd%20NT%20in%20feb%202024.xlsx" TargetMode="External"/><Relationship Id="rId1" Type="http://schemas.openxmlformats.org/officeDocument/2006/relationships/externalLinkPath" Target="/documents/electricity/loadshedding%202018%20to%202023%20NT%20from%20budget%20data%20downldd%20NT%20in%20feb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ocuments\real%20economy%20bulletin\REB%20Q4%202023\GFCF%20Q4%202023.xlsx" TargetMode="External"/><Relationship Id="rId1" Type="http://schemas.openxmlformats.org/officeDocument/2006/relationships/externalLinkPath" Target="GFCF%20Q4%202023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ocuments\industrial%20policy%20post%20COVID%20crisis%202022\dtic%20budget%20info%20march%202024.xlsx" TargetMode="External"/><Relationship Id="rId1" Type="http://schemas.openxmlformats.org/officeDocument/2006/relationships/externalLinkPath" Target="/documents/industrial%20policy%20post%20COVID%20crisis%202022/dtic%20budget%20info%20march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ply table 2007"/>
      <sheetName val="Use table 2007 "/>
    </sheetNames>
    <sheetDataSet>
      <sheetData sheetId="0"/>
      <sheetData sheetId="1">
        <row r="2">
          <cell r="B2" t="str">
            <v>Use of products</v>
          </cell>
          <cell r="C2" t="str">
            <v>Total supply at purchasers' prices</v>
          </cell>
          <cell r="D2" t="str">
            <v>Taxes less subsidies on products</v>
          </cell>
          <cell r="E2" t="str">
            <v>Agriculture</v>
          </cell>
          <cell r="F2" t="str">
            <v>Forestry</v>
          </cell>
          <cell r="G2" t="str">
            <v>Fishing</v>
          </cell>
          <cell r="H2" t="str">
            <v>Mining of coal and lignite</v>
          </cell>
          <cell r="I2" t="str">
            <v>Mining of gold and uranium ore</v>
          </cell>
          <cell r="J2" t="str">
            <v>Mining of metal ores</v>
          </cell>
          <cell r="K2" t="str">
            <v>Other mining and quarrying</v>
          </cell>
          <cell r="L2" t="str">
            <v>Food</v>
          </cell>
          <cell r="M2" t="str">
            <v>Beverages and tobacco</v>
          </cell>
          <cell r="N2" t="str">
            <v>Spinning, weaving and finishing of textiles</v>
          </cell>
          <cell r="O2" t="str">
            <v>Knitted, crouched fabrics, wearing apparel, fur articles</v>
          </cell>
          <cell r="P2" t="str">
            <v>Tanning and dressing of leather</v>
          </cell>
          <cell r="Q2" t="str">
            <v>Footwear</v>
          </cell>
          <cell r="R2" t="str">
            <v>Sawmilling, planing of wood, cork, straw</v>
          </cell>
          <cell r="S2" t="str">
            <v>Paper</v>
          </cell>
          <cell r="T2" t="str">
            <v>Publishing, printing, recorded media</v>
          </cell>
          <cell r="U2" t="str">
            <v xml:space="preserve"> Coke oven, petroleum refineries</v>
          </cell>
          <cell r="V2" t="str">
            <v>Nuclear fuel, basic chemicals</v>
          </cell>
          <cell r="W2" t="str">
            <v>Other chemical products, man-made fibres</v>
          </cell>
          <cell r="X2" t="str">
            <v>Rubber</v>
          </cell>
          <cell r="Y2" t="str">
            <v>Plastic</v>
          </cell>
          <cell r="Z2" t="str">
            <v>Glass</v>
          </cell>
          <cell r="AA2" t="str">
            <v>Non-metallic minerals</v>
          </cell>
          <cell r="AB2" t="str">
            <v>Basic iron and steel, casting of metals</v>
          </cell>
          <cell r="AC2" t="str">
            <v>Basic precious and non-ferrous metals</v>
          </cell>
          <cell r="AD2" t="str">
            <v>Fabricated metal products</v>
          </cell>
          <cell r="AE2" t="str">
            <v>Machinery and equipment</v>
          </cell>
          <cell r="AF2" t="str">
            <v>Electrical machinery and apparatus</v>
          </cell>
          <cell r="AG2" t="str">
            <v>Radio, television, communication equipment and apparatus</v>
          </cell>
          <cell r="AH2" t="str">
            <v>Medical, precision, optical instruments, watches and clocks</v>
          </cell>
          <cell r="AI2" t="str">
            <v>Motor vehicles, trailers, parts</v>
          </cell>
          <cell r="AJ2" t="str">
            <v>Other transport equipment</v>
          </cell>
          <cell r="AK2" t="str">
            <v>Furniture</v>
          </cell>
          <cell r="AL2" t="str">
            <v>Manufacturing n.e.c, recycling</v>
          </cell>
          <cell r="AM2" t="str">
            <v>Electricity, gas, steam and hot water supply</v>
          </cell>
          <cell r="AN2" t="str">
            <v>Collection, purification and distribution of water</v>
          </cell>
          <cell r="AO2" t="str">
            <v>Construction</v>
          </cell>
          <cell r="AP2" t="str">
            <v>Wholesale trade, commission trade</v>
          </cell>
          <cell r="AQ2" t="str">
            <v>Retail trade</v>
          </cell>
          <cell r="AR2" t="str">
            <v>Sale, maintenance, repair of motor vehicles</v>
          </cell>
          <cell r="AS2" t="str">
            <v>Hotels and restaurants</v>
          </cell>
          <cell r="AT2" t="str">
            <v>Land transport, transport via pipe lines</v>
          </cell>
          <cell r="AU2" t="str">
            <v>Water transport</v>
          </cell>
          <cell r="AV2" t="str">
            <v>Air transport</v>
          </cell>
          <cell r="AW2" t="str">
            <v>Auxiliary transport</v>
          </cell>
          <cell r="AX2" t="str">
            <v>Post and telecommunication</v>
          </cell>
          <cell r="AY2" t="str">
            <v>Financial intermediation</v>
          </cell>
          <cell r="AZ2" t="str">
            <v>Insurance and pension funding</v>
          </cell>
          <cell r="BA2" t="str">
            <v>Activities to financial intermediation</v>
          </cell>
          <cell r="BB2" t="str">
            <v>Real estate activities</v>
          </cell>
          <cell r="BC2" t="str">
            <v>Renting of machinery and equipment</v>
          </cell>
          <cell r="BD2" t="str">
            <v>Computer and related activities</v>
          </cell>
          <cell r="BE2" t="str">
            <v>Research and experimental development</v>
          </cell>
          <cell r="BF2" t="str">
            <v>Other business activities</v>
          </cell>
          <cell r="BG2" t="str">
            <v>Government</v>
          </cell>
          <cell r="BH2" t="str">
            <v>Education</v>
          </cell>
          <cell r="BI2" t="str">
            <v>Health and social work</v>
          </cell>
          <cell r="BJ2" t="str">
            <v>Sewerage and refuse disposal</v>
          </cell>
          <cell r="BK2" t="str">
            <v>Activities of membership organisations</v>
          </cell>
          <cell r="BL2" t="str">
            <v>Recreational, cultural and sporting activities</v>
          </cell>
          <cell r="BM2" t="str">
            <v>Other activities</v>
          </cell>
          <cell r="BN2" t="str">
            <v>Non-observed, informal, non-profit, households,</v>
          </cell>
        </row>
        <row r="3">
          <cell r="E3" t="str">
            <v>I1</v>
          </cell>
          <cell r="F3" t="str">
            <v>I2</v>
          </cell>
          <cell r="G3" t="str">
            <v>I3</v>
          </cell>
          <cell r="H3" t="str">
            <v>I4</v>
          </cell>
          <cell r="I3" t="str">
            <v>I5</v>
          </cell>
          <cell r="J3" t="str">
            <v>I6</v>
          </cell>
          <cell r="K3" t="str">
            <v>I7</v>
          </cell>
          <cell r="L3" t="str">
            <v>I8</v>
          </cell>
          <cell r="M3" t="str">
            <v>I9</v>
          </cell>
          <cell r="N3" t="str">
            <v>I10</v>
          </cell>
          <cell r="O3" t="str">
            <v>I11</v>
          </cell>
          <cell r="P3" t="str">
            <v>I12</v>
          </cell>
          <cell r="Q3" t="str">
            <v>I13</v>
          </cell>
          <cell r="R3" t="str">
            <v>I14</v>
          </cell>
          <cell r="S3" t="str">
            <v>I15</v>
          </cell>
          <cell r="T3" t="str">
            <v>I16</v>
          </cell>
          <cell r="U3" t="str">
            <v>I17</v>
          </cell>
          <cell r="V3" t="str">
            <v>I18</v>
          </cell>
          <cell r="W3" t="str">
            <v>I19</v>
          </cell>
          <cell r="X3" t="str">
            <v>I20</v>
          </cell>
          <cell r="Y3" t="str">
            <v>I21</v>
          </cell>
          <cell r="Z3" t="str">
            <v>I22</v>
          </cell>
          <cell r="AA3" t="str">
            <v>I23</v>
          </cell>
          <cell r="AB3" t="str">
            <v>I24</v>
          </cell>
          <cell r="AC3" t="str">
            <v>I25</v>
          </cell>
          <cell r="AD3" t="str">
            <v>I26</v>
          </cell>
          <cell r="AE3" t="str">
            <v>I27</v>
          </cell>
          <cell r="AF3" t="str">
            <v>I28</v>
          </cell>
          <cell r="AG3" t="str">
            <v>I29</v>
          </cell>
          <cell r="AH3" t="str">
            <v>I30</v>
          </cell>
          <cell r="AI3" t="str">
            <v>I31</v>
          </cell>
          <cell r="AJ3" t="str">
            <v>I32</v>
          </cell>
          <cell r="AK3" t="str">
            <v>I33</v>
          </cell>
          <cell r="AL3" t="str">
            <v>I34</v>
          </cell>
          <cell r="AM3" t="str">
            <v>I35</v>
          </cell>
          <cell r="AN3" t="str">
            <v>I36</v>
          </cell>
          <cell r="AO3" t="str">
            <v>I37</v>
          </cell>
          <cell r="AP3" t="str">
            <v>I38</v>
          </cell>
          <cell r="AQ3" t="str">
            <v>I39</v>
          </cell>
          <cell r="AR3" t="str">
            <v>I40</v>
          </cell>
          <cell r="AS3" t="str">
            <v>I41</v>
          </cell>
          <cell r="AT3" t="str">
            <v>I42</v>
          </cell>
          <cell r="AU3" t="str">
            <v>I43</v>
          </cell>
          <cell r="AV3" t="str">
            <v>I44</v>
          </cell>
          <cell r="AW3" t="str">
            <v>I45</v>
          </cell>
          <cell r="AX3" t="str">
            <v>I46</v>
          </cell>
          <cell r="AY3" t="str">
            <v>I47</v>
          </cell>
          <cell r="AZ3" t="str">
            <v>I48</v>
          </cell>
          <cell r="BA3" t="str">
            <v>I49</v>
          </cell>
          <cell r="BB3" t="str">
            <v>I50</v>
          </cell>
          <cell r="BC3" t="str">
            <v>I51</v>
          </cell>
          <cell r="BD3" t="str">
            <v>I52</v>
          </cell>
          <cell r="BE3" t="str">
            <v>I53</v>
          </cell>
          <cell r="BF3" t="str">
            <v>I54</v>
          </cell>
          <cell r="BG3" t="str">
            <v>I55</v>
          </cell>
          <cell r="BH3" t="str">
            <v>I56</v>
          </cell>
          <cell r="BI3" t="str">
            <v>I57</v>
          </cell>
          <cell r="BJ3" t="str">
            <v>I58</v>
          </cell>
          <cell r="BK3" t="str">
            <v>I59</v>
          </cell>
          <cell r="BL3" t="str">
            <v>I60</v>
          </cell>
          <cell r="BM3" t="str">
            <v>I61</v>
          </cell>
          <cell r="BN3" t="str">
            <v>I62</v>
          </cell>
        </row>
        <row r="5">
          <cell r="A5" t="str">
            <v>P1</v>
          </cell>
          <cell r="B5" t="str">
            <v xml:space="preserve">Agriculture </v>
          </cell>
          <cell r="C5">
            <v>96229.268775461431</v>
          </cell>
          <cell r="E5">
            <v>2209.3225934466764</v>
          </cell>
          <cell r="F5">
            <v>224.25137389750648</v>
          </cell>
          <cell r="G5">
            <v>20.539823810974866</v>
          </cell>
          <cell r="H5">
            <v>6.2846276320541712</v>
          </cell>
          <cell r="I5">
            <v>9.3813193626838043</v>
          </cell>
          <cell r="J5">
            <v>3.3536042272449844</v>
          </cell>
          <cell r="K5">
            <v>0.63705529884996803</v>
          </cell>
          <cell r="L5">
            <v>33957.773988792869</v>
          </cell>
          <cell r="M5">
            <v>5606.1178448806086</v>
          </cell>
          <cell r="N5">
            <v>1371.7516138372146</v>
          </cell>
          <cell r="O5">
            <v>22.410159408180498</v>
          </cell>
          <cell r="P5">
            <v>0.72206026267434131</v>
          </cell>
          <cell r="Q5">
            <v>53.178656687587164</v>
          </cell>
          <cell r="R5">
            <v>16.474173177505619</v>
          </cell>
          <cell r="S5">
            <v>78.954305457087173</v>
          </cell>
          <cell r="T5">
            <v>42.523489112787978</v>
          </cell>
          <cell r="U5">
            <v>60.696106945760313</v>
          </cell>
          <cell r="V5">
            <v>99.239026134192798</v>
          </cell>
          <cell r="W5">
            <v>253.35037621342315</v>
          </cell>
          <cell r="X5">
            <v>668.82738518307997</v>
          </cell>
          <cell r="Y5">
            <v>11.506734577976424</v>
          </cell>
          <cell r="Z5">
            <v>11.892783770343257</v>
          </cell>
          <cell r="AA5">
            <v>48.235414083661773</v>
          </cell>
          <cell r="AB5">
            <v>14.26515579106343</v>
          </cell>
          <cell r="AC5">
            <v>66.011242036496839</v>
          </cell>
          <cell r="AD5">
            <v>38.35765876299449</v>
          </cell>
          <cell r="AE5">
            <v>95.412307078833138</v>
          </cell>
          <cell r="AF5">
            <v>66.83417362428429</v>
          </cell>
          <cell r="AG5">
            <v>0</v>
          </cell>
          <cell r="AH5">
            <v>12.061631843540583</v>
          </cell>
          <cell r="AI5">
            <v>108.82760290583553</v>
          </cell>
          <cell r="AJ5">
            <v>86.286891149566912</v>
          </cell>
          <cell r="AK5">
            <v>19.216043167839</v>
          </cell>
          <cell r="AL5">
            <v>384.60197301647219</v>
          </cell>
          <cell r="AM5">
            <v>8.8303269838612533</v>
          </cell>
          <cell r="AN5">
            <v>0</v>
          </cell>
          <cell r="AO5">
            <v>2.8548385920604216</v>
          </cell>
          <cell r="AP5">
            <v>12.903741936499625</v>
          </cell>
          <cell r="AQ5">
            <v>4.3684186863107826</v>
          </cell>
          <cell r="AR5">
            <v>0</v>
          </cell>
          <cell r="AS5">
            <v>234.8950472107137</v>
          </cell>
          <cell r="AT5">
            <v>0.93006052886874413</v>
          </cell>
          <cell r="AU5">
            <v>2.5525263025488146E-2</v>
          </cell>
          <cell r="AV5">
            <v>0.30268910596692067</v>
          </cell>
          <cell r="AW5">
            <v>0.1903860981152567</v>
          </cell>
          <cell r="AX5">
            <v>1.5017856747026466</v>
          </cell>
          <cell r="AY5">
            <v>0</v>
          </cell>
          <cell r="AZ5">
            <v>0</v>
          </cell>
          <cell r="BA5">
            <v>0</v>
          </cell>
          <cell r="BB5">
            <v>28.189597911825331</v>
          </cell>
          <cell r="BC5">
            <v>2.2915598864097966</v>
          </cell>
          <cell r="BD5">
            <v>8.5193690638408075</v>
          </cell>
          <cell r="BE5">
            <v>0.84682692744507981</v>
          </cell>
          <cell r="BF5">
            <v>30.350285356995741</v>
          </cell>
          <cell r="BG5">
            <v>160.90125172525632</v>
          </cell>
          <cell r="BH5">
            <v>21.599381318920177</v>
          </cell>
          <cell r="BI5">
            <v>121.81615998954354</v>
          </cell>
          <cell r="BJ5">
            <v>0.51158041542250676</v>
          </cell>
          <cell r="BK5">
            <v>1.458355996388611</v>
          </cell>
          <cell r="BL5">
            <v>28.189633656255378</v>
          </cell>
          <cell r="BM5">
            <v>2.8250123325674861</v>
          </cell>
          <cell r="BN5">
            <v>1045.7890345193277</v>
          </cell>
        </row>
        <row r="6">
          <cell r="A6" t="str">
            <v>P2</v>
          </cell>
          <cell r="B6" t="str">
            <v xml:space="preserve">Live animal </v>
          </cell>
          <cell r="C6">
            <v>30765.606649822428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14883.066856892719</v>
          </cell>
          <cell r="M6">
            <v>56.640800583980969</v>
          </cell>
          <cell r="N6">
            <v>1436.4961451020049</v>
          </cell>
          <cell r="O6">
            <v>0</v>
          </cell>
          <cell r="P6">
            <v>2279.8466578719026</v>
          </cell>
          <cell r="Q6">
            <v>285.47960064542184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139.65055422778821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659.37099822208097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1734.2037285138949</v>
          </cell>
        </row>
        <row r="7">
          <cell r="A7" t="str">
            <v>P3</v>
          </cell>
          <cell r="B7" t="str">
            <v xml:space="preserve">Forestry </v>
          </cell>
          <cell r="C7">
            <v>14010.890030718776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3980.0671052038433</v>
          </cell>
          <cell r="S7">
            <v>5830.273874927123</v>
          </cell>
          <cell r="T7">
            <v>48.818359741645665</v>
          </cell>
          <cell r="U7">
            <v>0</v>
          </cell>
          <cell r="V7">
            <v>0</v>
          </cell>
          <cell r="W7">
            <v>28.875553505598418</v>
          </cell>
          <cell r="X7">
            <v>21.278496318991831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314.47397424552486</v>
          </cell>
          <cell r="AL7">
            <v>22.319587626819697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58.752418477953931</v>
          </cell>
        </row>
        <row r="8">
          <cell r="A8" t="str">
            <v>P4</v>
          </cell>
          <cell r="B8" t="str">
            <v xml:space="preserve">Fishing </v>
          </cell>
          <cell r="C8">
            <v>3493.7861820375292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1800.8610301983492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46.878737077512397</v>
          </cell>
          <cell r="AM8">
            <v>0.98784933087812965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58.204681942727667</v>
          </cell>
          <cell r="AT8">
            <v>1.0019851162674536</v>
          </cell>
          <cell r="AU8">
            <v>2.7499214133363713E-2</v>
          </cell>
          <cell r="AV8">
            <v>0.32609703306521104</v>
          </cell>
          <cell r="AW8">
            <v>0.20510927056301761</v>
          </cell>
          <cell r="AX8">
            <v>1.6179236159027417</v>
          </cell>
          <cell r="AY8">
            <v>0</v>
          </cell>
          <cell r="AZ8">
            <v>0</v>
          </cell>
          <cell r="BA8">
            <v>0</v>
          </cell>
          <cell r="BB8">
            <v>2.4670117649862129</v>
          </cell>
          <cell r="BC8">
            <v>0.20054579060072292</v>
          </cell>
          <cell r="BD8">
            <v>0.74557231275506475</v>
          </cell>
          <cell r="BE8">
            <v>7.4110031631128337E-2</v>
          </cell>
          <cell r="BF8">
            <v>2.6561042580528875</v>
          </cell>
          <cell r="BG8">
            <v>29.391989823420833</v>
          </cell>
          <cell r="BH8">
            <v>1.6799131315009073</v>
          </cell>
          <cell r="BI8">
            <v>9.474371685646064</v>
          </cell>
          <cell r="BJ8">
            <v>3.9788670101126612E-2</v>
          </cell>
          <cell r="BK8">
            <v>0.11342507234641518</v>
          </cell>
          <cell r="BL8">
            <v>2.1924764905123202</v>
          </cell>
          <cell r="BM8">
            <v>0.21971811340610056</v>
          </cell>
          <cell r="BN8">
            <v>152.03566366163449</v>
          </cell>
        </row>
        <row r="9">
          <cell r="A9" t="str">
            <v>P5</v>
          </cell>
          <cell r="B9" t="str">
            <v xml:space="preserve">Coal and lignite </v>
          </cell>
          <cell r="C9">
            <v>51412.86036622752</v>
          </cell>
          <cell r="E9">
            <v>9.1720854011617181</v>
          </cell>
          <cell r="F9">
            <v>0</v>
          </cell>
          <cell r="G9">
            <v>0</v>
          </cell>
          <cell r="H9">
            <v>55.424774967466064</v>
          </cell>
          <cell r="I9">
            <v>93.698934778616277</v>
          </cell>
          <cell r="J9">
            <v>1649.9825079555155</v>
          </cell>
          <cell r="K9">
            <v>296.19192718947147</v>
          </cell>
          <cell r="L9">
            <v>465.80608787022271</v>
          </cell>
          <cell r="M9">
            <v>57.236033007373344</v>
          </cell>
          <cell r="N9">
            <v>164.10026359211182</v>
          </cell>
          <cell r="O9">
            <v>35.024682620113865</v>
          </cell>
          <cell r="P9">
            <v>3.8186833491879026</v>
          </cell>
          <cell r="Q9">
            <v>0.68869153717824461</v>
          </cell>
          <cell r="R9">
            <v>87.908325159254701</v>
          </cell>
          <cell r="S9">
            <v>1710.6486298277175</v>
          </cell>
          <cell r="T9">
            <v>12.470169347112678</v>
          </cell>
          <cell r="U9">
            <v>4304.0765431427226</v>
          </cell>
          <cell r="V9">
            <v>276.9743598702716</v>
          </cell>
          <cell r="W9">
            <v>72.63913011493446</v>
          </cell>
          <cell r="X9">
            <v>40.393823022326345</v>
          </cell>
          <cell r="Y9">
            <v>11.263356497831392</v>
          </cell>
          <cell r="Z9">
            <v>13.411350554221301</v>
          </cell>
          <cell r="AA9">
            <v>802.43929253286376</v>
          </cell>
          <cell r="AB9">
            <v>2034.4365545205942</v>
          </cell>
          <cell r="AC9">
            <v>15.606710459196872</v>
          </cell>
          <cell r="AD9">
            <v>38.159544316577239</v>
          </cell>
          <cell r="AE9">
            <v>17.958048613929467</v>
          </cell>
          <cell r="AF9">
            <v>11.925419618628634</v>
          </cell>
          <cell r="AG9">
            <v>2.2293325461282025</v>
          </cell>
          <cell r="AH9">
            <v>0.20714450887311509</v>
          </cell>
          <cell r="AI9">
            <v>2.9939965420154517</v>
          </cell>
          <cell r="AJ9">
            <v>3.159147011181318</v>
          </cell>
          <cell r="AK9">
            <v>18.624212687357883</v>
          </cell>
          <cell r="AL9">
            <v>10.018107582896649</v>
          </cell>
          <cell r="AM9">
            <v>11158.18501702779</v>
          </cell>
          <cell r="AN9">
            <v>804.02233233409515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33.108049418915535</v>
          </cell>
          <cell r="AT9">
            <v>40.881483249787934</v>
          </cell>
          <cell r="AU9">
            <v>1.1219813984496148</v>
          </cell>
          <cell r="AV9">
            <v>13.304918584741369</v>
          </cell>
          <cell r="AW9">
            <v>8.3685586469930158</v>
          </cell>
          <cell r="AX9">
            <v>66.012075557926352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363.4941077562321</v>
          </cell>
          <cell r="BH9">
            <v>5.26555526591439</v>
          </cell>
          <cell r="BI9">
            <v>29.696671086803164</v>
          </cell>
          <cell r="BJ9">
            <v>0.1247144494831907</v>
          </cell>
          <cell r="BK9">
            <v>0.35552194680851307</v>
          </cell>
          <cell r="BL9">
            <v>6.8721447041110526</v>
          </cell>
          <cell r="BM9">
            <v>0.68868910383991988</v>
          </cell>
          <cell r="BN9">
            <v>53.215126226254611</v>
          </cell>
        </row>
        <row r="10">
          <cell r="A10" t="str">
            <v>P6</v>
          </cell>
          <cell r="B10" t="str">
            <v>Metal ores</v>
          </cell>
          <cell r="C10">
            <v>186905.07998329104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1.8857498108758473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8.88315401769351</v>
          </cell>
          <cell r="S10">
            <v>0</v>
          </cell>
          <cell r="T10">
            <v>0.26302863213147015</v>
          </cell>
          <cell r="U10">
            <v>8.1786273247213437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0.10974345819447817</v>
          </cell>
          <cell r="AB10">
            <v>25522.131131930688</v>
          </cell>
          <cell r="AC10">
            <v>9034.5949728557316</v>
          </cell>
          <cell r="AD10">
            <v>1728.611410197504</v>
          </cell>
          <cell r="AE10">
            <v>1399.8929464895748</v>
          </cell>
          <cell r="AF10">
            <v>2128.0357426742312</v>
          </cell>
          <cell r="AG10">
            <v>405.30043721720824</v>
          </cell>
          <cell r="AH10">
            <v>0</v>
          </cell>
          <cell r="AI10">
            <v>3548.6044900326015</v>
          </cell>
          <cell r="AJ10">
            <v>301.27953049050365</v>
          </cell>
          <cell r="AK10">
            <v>0</v>
          </cell>
          <cell r="AL10">
            <v>165.89242875777404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9.3431597841957608</v>
          </cell>
        </row>
        <row r="11">
          <cell r="A11" t="str">
            <v>P7</v>
          </cell>
          <cell r="B11" t="str">
            <v>Other minerals</v>
          </cell>
          <cell r="C11">
            <v>117340.52626055163</v>
          </cell>
          <cell r="E11">
            <v>1097.7741815890272</v>
          </cell>
          <cell r="F11">
            <v>111.84663147784698</v>
          </cell>
          <cell r="G11">
            <v>10.01478709761837</v>
          </cell>
          <cell r="H11">
            <v>104.56554921803004</v>
          </cell>
          <cell r="I11">
            <v>191.9707060593411</v>
          </cell>
          <cell r="J11">
            <v>230.09368965568663</v>
          </cell>
          <cell r="K11">
            <v>40.410857347638498</v>
          </cell>
          <cell r="L11">
            <v>421.19418373922468</v>
          </cell>
          <cell r="M11">
            <v>0.10083434202820429</v>
          </cell>
          <cell r="N11">
            <v>11.707007142253463</v>
          </cell>
          <cell r="O11">
            <v>0</v>
          </cell>
          <cell r="P11">
            <v>0</v>
          </cell>
          <cell r="Q11">
            <v>0</v>
          </cell>
          <cell r="R11">
            <v>308.66313037827189</v>
          </cell>
          <cell r="S11">
            <v>1.5894424642295717</v>
          </cell>
          <cell r="T11">
            <v>185.0497401820335</v>
          </cell>
          <cell r="U11">
            <v>50914.374373193605</v>
          </cell>
          <cell r="V11">
            <v>5642.3943158228221</v>
          </cell>
          <cell r="W11">
            <v>2441.4589331779603</v>
          </cell>
          <cell r="X11">
            <v>0</v>
          </cell>
          <cell r="Y11">
            <v>514.46451934929723</v>
          </cell>
          <cell r="Z11">
            <v>1133.2822320153884</v>
          </cell>
          <cell r="AA11">
            <v>9060.9005622070326</v>
          </cell>
          <cell r="AB11">
            <v>342.66367641869169</v>
          </cell>
          <cell r="AC11">
            <v>131.1643751304222</v>
          </cell>
          <cell r="AD11">
            <v>26.32242175014672</v>
          </cell>
          <cell r="AE11">
            <v>262.82478906942015</v>
          </cell>
          <cell r="AF11">
            <v>0</v>
          </cell>
          <cell r="AG11">
            <v>3.8968597061817447</v>
          </cell>
          <cell r="AH11">
            <v>0</v>
          </cell>
          <cell r="AI11">
            <v>99.864001387148136</v>
          </cell>
          <cell r="AJ11">
            <v>0.17671965802001532</v>
          </cell>
          <cell r="AK11">
            <v>2.9511572433041482</v>
          </cell>
          <cell r="AL11">
            <v>4927.0750656688115</v>
          </cell>
          <cell r="AM11">
            <v>31.492934600557092</v>
          </cell>
          <cell r="AN11">
            <v>18.563917518454112</v>
          </cell>
          <cell r="AO11">
            <v>4873.3470116833842</v>
          </cell>
          <cell r="AP11">
            <v>0</v>
          </cell>
          <cell r="AQ11">
            <v>0</v>
          </cell>
          <cell r="AR11">
            <v>0</v>
          </cell>
          <cell r="AS11">
            <v>16.530023432038359</v>
          </cell>
          <cell r="AT11">
            <v>352.83586459090361</v>
          </cell>
          <cell r="AU11">
            <v>9.6834861484368293</v>
          </cell>
          <cell r="AV11">
            <v>114.83077616033189</v>
          </cell>
          <cell r="AW11">
            <v>72.226528757533742</v>
          </cell>
          <cell r="AX11">
            <v>569.73049658225443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1133.5093277612064</v>
          </cell>
          <cell r="BH11">
            <v>144.25977410930466</v>
          </cell>
          <cell r="BI11">
            <v>813.59606849299496</v>
          </cell>
          <cell r="BJ11">
            <v>3.4167865309618106</v>
          </cell>
          <cell r="BK11">
            <v>9.7401913278731858</v>
          </cell>
          <cell r="BL11">
            <v>188.27530860401291</v>
          </cell>
          <cell r="BM11">
            <v>18.867931212233458</v>
          </cell>
          <cell r="BN11">
            <v>2979.2443461483167</v>
          </cell>
        </row>
        <row r="12">
          <cell r="A12" t="str">
            <v>P8</v>
          </cell>
          <cell r="B12" t="str">
            <v>Electricity and gas</v>
          </cell>
          <cell r="C12">
            <v>11641.845611643848</v>
          </cell>
          <cell r="E12">
            <v>783.75426624306317</v>
          </cell>
          <cell r="F12">
            <v>79.707880861929667</v>
          </cell>
          <cell r="G12">
            <v>7.2521860192699652</v>
          </cell>
          <cell r="H12">
            <v>739.9262817452526</v>
          </cell>
          <cell r="I12">
            <v>75.431856910272828</v>
          </cell>
          <cell r="J12">
            <v>882.54109336621559</v>
          </cell>
          <cell r="K12">
            <v>210.77436921205026</v>
          </cell>
          <cell r="L12">
            <v>157.20207758561057</v>
          </cell>
          <cell r="M12">
            <v>3.5284519238696803</v>
          </cell>
          <cell r="N12">
            <v>66.77419401414798</v>
          </cell>
          <cell r="O12">
            <v>5.94033410368516</v>
          </cell>
          <cell r="P12">
            <v>1.8000782122218291</v>
          </cell>
          <cell r="Q12">
            <v>8.269132478009018E-3</v>
          </cell>
          <cell r="R12">
            <v>42.255548236869295</v>
          </cell>
          <cell r="S12">
            <v>183.19731293891178</v>
          </cell>
          <cell r="T12">
            <v>7.5552662377629085</v>
          </cell>
          <cell r="U12">
            <v>0.24768324062249217</v>
          </cell>
          <cell r="V12">
            <v>4245.9609175216674</v>
          </cell>
          <cell r="W12">
            <v>1362.7854387027764</v>
          </cell>
          <cell r="X12">
            <v>10.414338584933509</v>
          </cell>
          <cell r="Y12">
            <v>23.009859524697298</v>
          </cell>
          <cell r="Z12">
            <v>128.10700229799156</v>
          </cell>
          <cell r="AA12">
            <v>147.40773230189279</v>
          </cell>
          <cell r="AB12">
            <v>979.37270447743981</v>
          </cell>
          <cell r="AC12">
            <v>122.86323929437694</v>
          </cell>
          <cell r="AD12">
            <v>172.25913486464387</v>
          </cell>
          <cell r="AE12">
            <v>97.621093305598677</v>
          </cell>
          <cell r="AF12">
            <v>11.437758289627643</v>
          </cell>
          <cell r="AG12">
            <v>1.9042455710821589</v>
          </cell>
          <cell r="AH12">
            <v>0.33558781888575995</v>
          </cell>
          <cell r="AI12">
            <v>240.69218804957842</v>
          </cell>
          <cell r="AJ12">
            <v>51.344506887713699</v>
          </cell>
          <cell r="AK12">
            <v>14.10064677021753</v>
          </cell>
          <cell r="AL12">
            <v>13.654138332921409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9.7319363493069986</v>
          </cell>
        </row>
        <row r="13">
          <cell r="A13" t="str">
            <v>P9</v>
          </cell>
          <cell r="B13" t="str">
            <v>Natural water</v>
          </cell>
          <cell r="C13">
            <v>5832.9918685860657</v>
          </cell>
          <cell r="E13">
            <v>286.17395650672876</v>
          </cell>
          <cell r="F13">
            <v>29.573335687569507</v>
          </cell>
          <cell r="G13">
            <v>3.0893414749411914</v>
          </cell>
          <cell r="H13">
            <v>37.735039883747731</v>
          </cell>
          <cell r="I13">
            <v>13.657790205938102</v>
          </cell>
          <cell r="J13">
            <v>159.74648826663017</v>
          </cell>
          <cell r="K13">
            <v>38.148220310524088</v>
          </cell>
          <cell r="L13">
            <v>133.49060723851284</v>
          </cell>
          <cell r="M13">
            <v>692.74906923644187</v>
          </cell>
          <cell r="N13">
            <v>0</v>
          </cell>
          <cell r="O13">
            <v>0</v>
          </cell>
          <cell r="P13">
            <v>5.3642101651350534E-2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34.91067472408767</v>
          </cell>
          <cell r="W13">
            <v>17.808853773025056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3.6600385275447604</v>
          </cell>
          <cell r="AM13">
            <v>0</v>
          </cell>
          <cell r="AN13">
            <v>4208.4203901611227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9.7192569830772406</v>
          </cell>
        </row>
        <row r="14">
          <cell r="A14" t="str">
            <v>P10</v>
          </cell>
          <cell r="B14" t="str">
            <v xml:space="preserve">Meat </v>
          </cell>
          <cell r="C14">
            <v>36815.432560295318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2715.7142649825892</v>
          </cell>
          <cell r="M14">
            <v>2.2671889920390507E-2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19.660403317632152</v>
          </cell>
          <cell r="T14">
            <v>0</v>
          </cell>
          <cell r="U14">
            <v>0</v>
          </cell>
          <cell r="V14">
            <v>0</v>
          </cell>
          <cell r="W14">
            <v>2.1777469932264224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10.193613160192932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90.994167171878701</v>
          </cell>
          <cell r="AM14">
            <v>26.446297623421003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1183.5894878278959</v>
          </cell>
          <cell r="AT14">
            <v>10.869573523705805</v>
          </cell>
          <cell r="AU14">
            <v>0.29831254478129365</v>
          </cell>
          <cell r="AV14">
            <v>3.5375133015633677</v>
          </cell>
          <cell r="AW14">
            <v>2.2250333468858483</v>
          </cell>
          <cell r="AX14">
            <v>17.551298330962926</v>
          </cell>
          <cell r="AY14">
            <v>0</v>
          </cell>
          <cell r="AZ14">
            <v>0</v>
          </cell>
          <cell r="BA14">
            <v>0</v>
          </cell>
          <cell r="BB14">
            <v>191.25025250287058</v>
          </cell>
          <cell r="BC14">
            <v>15.546919408789419</v>
          </cell>
          <cell r="BD14">
            <v>57.799032455912176</v>
          </cell>
          <cell r="BE14">
            <v>5.7452349695333185</v>
          </cell>
          <cell r="BF14">
            <v>205.90927746524139</v>
          </cell>
          <cell r="BG14">
            <v>376.07102091808696</v>
          </cell>
          <cell r="BH14">
            <v>26.374478113650596</v>
          </cell>
          <cell r="BI14">
            <v>148.74674408932586</v>
          </cell>
          <cell r="BJ14">
            <v>0.62467837715861385</v>
          </cell>
          <cell r="BK14">
            <v>1.7807629644915004</v>
          </cell>
          <cell r="BL14">
            <v>34.421674626738756</v>
          </cell>
          <cell r="BM14">
            <v>3.449553708782755</v>
          </cell>
          <cell r="BN14">
            <v>812.48382416676532</v>
          </cell>
        </row>
        <row r="15">
          <cell r="A15" t="str">
            <v>P11</v>
          </cell>
          <cell r="B15" t="str">
            <v xml:space="preserve">Fish </v>
          </cell>
          <cell r="C15">
            <v>12954.533636815091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228.90748589976118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2.5578977805023801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6.7272474125097297</v>
          </cell>
        </row>
        <row r="16">
          <cell r="A16" t="str">
            <v>P12</v>
          </cell>
          <cell r="B16" t="str">
            <v xml:space="preserve">Vegetables </v>
          </cell>
          <cell r="C16">
            <v>7316.8621950158258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259.2392770881674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6.7246218923180496</v>
          </cell>
          <cell r="AM16">
            <v>2.1677316993670566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16.754009582543823</v>
          </cell>
          <cell r="AT16">
            <v>0.7409064351757797</v>
          </cell>
          <cell r="AU16">
            <v>2.0333979400396177E-2</v>
          </cell>
          <cell r="AV16">
            <v>0.24112872174166661</v>
          </cell>
          <cell r="AW16">
            <v>0.15166570441729627</v>
          </cell>
          <cell r="AX16">
            <v>1.1963551146454749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43.897555942634249</v>
          </cell>
          <cell r="BH16">
            <v>4.0649037066003464</v>
          </cell>
          <cell r="BI16">
            <v>22.92523813316669</v>
          </cell>
          <cell r="BJ16">
            <v>9.627706905908015E-2</v>
          </cell>
          <cell r="BK16">
            <v>0.27445585629206065</v>
          </cell>
          <cell r="BL16">
            <v>5.3051587286272639</v>
          </cell>
          <cell r="BM16">
            <v>0.53165426047579656</v>
          </cell>
          <cell r="BN16">
            <v>30.907699977116806</v>
          </cell>
        </row>
        <row r="17">
          <cell r="A17" t="str">
            <v>P13</v>
          </cell>
          <cell r="B17" t="str">
            <v>Fruit and nuts</v>
          </cell>
          <cell r="C17">
            <v>11777.380832340496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2589.7016181070412</v>
          </cell>
          <cell r="M17">
            <v>647.49432364008464</v>
          </cell>
          <cell r="N17">
            <v>0</v>
          </cell>
          <cell r="O17">
            <v>0</v>
          </cell>
          <cell r="P17">
            <v>0.12476756027554697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1.0117616685676594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67.486851653551696</v>
          </cell>
          <cell r="AM17">
            <v>1.4042225219995985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13.32065679193421</v>
          </cell>
          <cell r="AT17">
            <v>0.47998665492320125</v>
          </cell>
          <cell r="AU17">
            <v>1.3173105658554195E-2</v>
          </cell>
          <cell r="AV17">
            <v>0.15621212485113647</v>
          </cell>
          <cell r="AW17">
            <v>9.8254665735974939E-2</v>
          </cell>
          <cell r="AX17">
            <v>0.77504319346707795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28.438464070311639</v>
          </cell>
          <cell r="BH17">
            <v>2.3700557804276574</v>
          </cell>
          <cell r="BI17">
            <v>13.366637213808731</v>
          </cell>
          <cell r="BJ17">
            <v>5.6134668989968814E-2</v>
          </cell>
          <cell r="BK17">
            <v>0.16002241027776853</v>
          </cell>
          <cell r="BL17">
            <v>3.0931906432256193</v>
          </cell>
          <cell r="BM17">
            <v>0.30998280504988984</v>
          </cell>
          <cell r="BN17">
            <v>187.25123702899305</v>
          </cell>
        </row>
        <row r="18">
          <cell r="A18" t="str">
            <v>P14</v>
          </cell>
          <cell r="B18" t="str">
            <v>Oils and fats</v>
          </cell>
          <cell r="C18">
            <v>18298.287722114841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4019.8271662779171</v>
          </cell>
          <cell r="M18">
            <v>0</v>
          </cell>
          <cell r="N18">
            <v>11.82675027893157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351.48400100303729</v>
          </cell>
          <cell r="W18">
            <v>1393.6741814506988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36.4829347446722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86.497793634333433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59.616857970596385</v>
          </cell>
          <cell r="BH18">
            <v>10.590883574837571</v>
          </cell>
          <cell r="BI18">
            <v>59.730450096407978</v>
          </cell>
          <cell r="BJ18">
            <v>0.25084462091332244</v>
          </cell>
          <cell r="BK18">
            <v>0.71507967475386447</v>
          </cell>
          <cell r="BL18">
            <v>13.822299984546367</v>
          </cell>
          <cell r="BM18">
            <v>1.3851960049195631</v>
          </cell>
          <cell r="BN18">
            <v>149.67363103021484</v>
          </cell>
        </row>
        <row r="19">
          <cell r="A19" t="str">
            <v>P15</v>
          </cell>
          <cell r="B19" t="str">
            <v>Dairy products</v>
          </cell>
          <cell r="C19">
            <v>34954.720520000257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8843.93272677803</v>
          </cell>
          <cell r="M19">
            <v>21.186533918901329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253.11241992071456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6.8896596405189596</v>
          </cell>
          <cell r="AM19">
            <v>6.3873543031771929</v>
          </cell>
          <cell r="AN19">
            <v>0</v>
          </cell>
          <cell r="AO19">
            <v>0</v>
          </cell>
          <cell r="AP19">
            <v>234.71178186371452</v>
          </cell>
          <cell r="AQ19">
            <v>79.45906999972776</v>
          </cell>
          <cell r="AR19">
            <v>0</v>
          </cell>
          <cell r="AS19">
            <v>695.6824013066921</v>
          </cell>
          <cell r="AT19">
            <v>5.5552983378106937</v>
          </cell>
          <cell r="AU19">
            <v>0.15246368043394998</v>
          </cell>
          <cell r="AV19">
            <v>1.8079772606808202</v>
          </cell>
          <cell r="AW19">
            <v>1.137185743908945</v>
          </cell>
          <cell r="AX19">
            <v>8.97024140199904</v>
          </cell>
          <cell r="AY19">
            <v>0</v>
          </cell>
          <cell r="AZ19">
            <v>0</v>
          </cell>
          <cell r="BA19">
            <v>0</v>
          </cell>
          <cell r="BB19">
            <v>44.675705227650667</v>
          </cell>
          <cell r="BC19">
            <v>3.6317316166402955</v>
          </cell>
          <cell r="BD19">
            <v>13.50174707039916</v>
          </cell>
          <cell r="BE19">
            <v>1.342076261878963</v>
          </cell>
          <cell r="BF19">
            <v>48.10002634395245</v>
          </cell>
          <cell r="BG19">
            <v>105.34143743594825</v>
          </cell>
          <cell r="BH19">
            <v>11.88650254602859</v>
          </cell>
          <cell r="BI19">
            <v>67.03748012424677</v>
          </cell>
          <cell r="BJ19">
            <v>0.28153130039383767</v>
          </cell>
          <cell r="BK19">
            <v>0.80255781441781071</v>
          </cell>
          <cell r="BL19">
            <v>15.513229165188063</v>
          </cell>
          <cell r="BM19">
            <v>1.5546517646878764</v>
          </cell>
          <cell r="BN19">
            <v>350.12879190138699</v>
          </cell>
        </row>
        <row r="20">
          <cell r="A20" t="str">
            <v>P16</v>
          </cell>
          <cell r="B20" t="str">
            <v>Grain mill products</v>
          </cell>
          <cell r="C20">
            <v>44571.272800761166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9435.4269857738946</v>
          </cell>
          <cell r="M20">
            <v>15.269571125364621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220.047179712016</v>
          </cell>
          <cell r="AM20">
            <v>2.279445735610798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53.106972591422604</v>
          </cell>
          <cell r="AT20">
            <v>0.95446869061673545</v>
          </cell>
          <cell r="AU20">
            <v>2.6195138511273905E-2</v>
          </cell>
          <cell r="AV20">
            <v>0.31063276600674977</v>
          </cell>
          <cell r="AW20">
            <v>0.19538251988902888</v>
          </cell>
          <cell r="AX20">
            <v>1.5411979780110725</v>
          </cell>
          <cell r="AY20">
            <v>0</v>
          </cell>
          <cell r="AZ20">
            <v>0</v>
          </cell>
          <cell r="BA20">
            <v>0</v>
          </cell>
          <cell r="BB20">
            <v>20.481024791477616</v>
          </cell>
          <cell r="BC20">
            <v>1.664922465070952</v>
          </cell>
          <cell r="BD20">
            <v>6.1897090391302267</v>
          </cell>
          <cell r="BE20">
            <v>0.61525827183998127</v>
          </cell>
          <cell r="BF20">
            <v>22.050862476626264</v>
          </cell>
          <cell r="BG20">
            <v>35.071646008804649</v>
          </cell>
          <cell r="BH20">
            <v>4.0513755040304629</v>
          </cell>
          <cell r="BI20">
            <v>22.848941795586935</v>
          </cell>
          <cell r="BJ20">
            <v>9.5956654164393265E-2</v>
          </cell>
          <cell r="BK20">
            <v>0.27354245349376555</v>
          </cell>
          <cell r="BL20">
            <v>5.2875028953956518</v>
          </cell>
          <cell r="BM20">
            <v>0.52988488854180171</v>
          </cell>
          <cell r="BN20">
            <v>608.39676472688313</v>
          </cell>
        </row>
        <row r="21">
          <cell r="A21" t="str">
            <v>P17</v>
          </cell>
          <cell r="B21" t="str">
            <v>Starches products</v>
          </cell>
          <cell r="C21">
            <v>10057.091367236533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223.32744880345467</v>
          </cell>
          <cell r="M21">
            <v>37.279545423879107</v>
          </cell>
          <cell r="N21">
            <v>9.2327610682294257</v>
          </cell>
          <cell r="O21">
            <v>0</v>
          </cell>
          <cell r="P21">
            <v>0</v>
          </cell>
          <cell r="Q21">
            <v>0</v>
          </cell>
          <cell r="R21">
            <v>1.3841455109607372</v>
          </cell>
          <cell r="S21">
            <v>197.53862099135222</v>
          </cell>
          <cell r="T21">
            <v>0</v>
          </cell>
          <cell r="U21">
            <v>0</v>
          </cell>
          <cell r="V21">
            <v>20.870446049994197</v>
          </cell>
          <cell r="W21">
            <v>222.89305904245444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3.6210170042198802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9.6668330305469237</v>
          </cell>
        </row>
        <row r="22">
          <cell r="A22" t="str">
            <v>P18</v>
          </cell>
          <cell r="B22" t="str">
            <v xml:space="preserve">Animal feeding </v>
          </cell>
          <cell r="C22">
            <v>16100.40840218369</v>
          </cell>
          <cell r="E22">
            <v>11435.371176584174</v>
          </cell>
          <cell r="F22">
            <v>1159.7279366635639</v>
          </cell>
          <cell r="G22">
            <v>107.17540856314253</v>
          </cell>
          <cell r="H22">
            <v>4.4257612153077073</v>
          </cell>
          <cell r="I22">
            <v>6.3686365293055074</v>
          </cell>
          <cell r="J22">
            <v>0</v>
          </cell>
          <cell r="K22">
            <v>0</v>
          </cell>
          <cell r="L22">
            <v>722.65923492406375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0.18055284327912599</v>
          </cell>
          <cell r="AM22">
            <v>4.2900704124486255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3.3668233103288889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0.47485230138173501</v>
          </cell>
        </row>
        <row r="23">
          <cell r="A23" t="str">
            <v>P19</v>
          </cell>
          <cell r="B23" t="str">
            <v>Bakery products</v>
          </cell>
          <cell r="C23">
            <v>30697.539911223306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168.6704016303303</v>
          </cell>
          <cell r="M23">
            <v>0.28950514156071477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4.0861776619349204</v>
          </cell>
          <cell r="AM23">
            <v>3.3206818532909006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71.142956795584553</v>
          </cell>
          <cell r="AT23">
            <v>1.37910862407381</v>
          </cell>
          <cell r="AU23">
            <v>3.7849268168621317E-2</v>
          </cell>
          <cell r="AV23">
            <v>0.4488322463914447</v>
          </cell>
          <cell r="AW23">
            <v>0.2823075505998256</v>
          </cell>
          <cell r="AX23">
            <v>2.2268718123239695</v>
          </cell>
          <cell r="AY23">
            <v>0</v>
          </cell>
          <cell r="AZ23">
            <v>0</v>
          </cell>
          <cell r="BA23">
            <v>0</v>
          </cell>
          <cell r="BB23">
            <v>54.084022237485541</v>
          </cell>
          <cell r="BC23">
            <v>4.3965428752400673</v>
          </cell>
          <cell r="BD23">
            <v>16.345098193288809</v>
          </cell>
          <cell r="BE23">
            <v>1.6247059116805902</v>
          </cell>
          <cell r="BF23">
            <v>58.229475755424367</v>
          </cell>
          <cell r="BG23">
            <v>89.84707644837502</v>
          </cell>
          <cell r="BH23">
            <v>11.885535884966853</v>
          </cell>
          <cell r="BI23">
            <v>67.032028350568481</v>
          </cell>
          <cell r="BJ23">
            <v>0.28150840506826419</v>
          </cell>
          <cell r="BK23">
            <v>0.80249254699487116</v>
          </cell>
          <cell r="BL23">
            <v>15.511967563256407</v>
          </cell>
          <cell r="BM23">
            <v>1.5545253337785647</v>
          </cell>
          <cell r="BN23">
            <v>59.338720587414201</v>
          </cell>
        </row>
        <row r="24">
          <cell r="A24" t="str">
            <v>P20</v>
          </cell>
          <cell r="B24" t="str">
            <v>Sugar</v>
          </cell>
          <cell r="C24">
            <v>14187.564511899274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1531.2584271393148</v>
          </cell>
          <cell r="M24">
            <v>657.49531386692979</v>
          </cell>
          <cell r="N24">
            <v>0</v>
          </cell>
          <cell r="O24">
            <v>0</v>
          </cell>
          <cell r="P24">
            <v>0.64323070344991973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214.83256892882306</v>
          </cell>
          <cell r="W24">
            <v>297.53626721048721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22.0138951090807</v>
          </cell>
          <cell r="AM24">
            <v>6.6269438988832752</v>
          </cell>
          <cell r="AN24">
            <v>0</v>
          </cell>
          <cell r="AO24">
            <v>0</v>
          </cell>
          <cell r="AP24">
            <v>127.91755050193832</v>
          </cell>
          <cell r="AQ24">
            <v>43.305067682665708</v>
          </cell>
          <cell r="AR24">
            <v>0</v>
          </cell>
          <cell r="AS24">
            <v>0</v>
          </cell>
          <cell r="AT24">
            <v>4.3183125953787886</v>
          </cell>
          <cell r="AU24">
            <v>0.11851493682609314</v>
          </cell>
          <cell r="AV24">
            <v>1.4053990446952775</v>
          </cell>
          <cell r="AW24">
            <v>0.88397116096963257</v>
          </cell>
          <cell r="AX24">
            <v>6.9728579950769598</v>
          </cell>
          <cell r="AY24">
            <v>0</v>
          </cell>
          <cell r="AZ24">
            <v>0</v>
          </cell>
          <cell r="BA24">
            <v>0</v>
          </cell>
          <cell r="BB24">
            <v>67.070034671577957</v>
          </cell>
          <cell r="BC24">
            <v>5.4521884815189265</v>
          </cell>
          <cell r="BD24">
            <v>20.269688850442154</v>
          </cell>
          <cell r="BE24">
            <v>2.0148109796465672</v>
          </cell>
          <cell r="BF24">
            <v>72.210845204431962</v>
          </cell>
          <cell r="BG24">
            <v>33.284772344371525</v>
          </cell>
          <cell r="BH24">
            <v>3.1861405007263794</v>
          </cell>
          <cell r="BI24">
            <v>17.969190656663439</v>
          </cell>
          <cell r="BJ24">
            <v>7.5463600410085929E-2</v>
          </cell>
          <cell r="BK24">
            <v>0.21512315727769277</v>
          </cell>
          <cell r="BL24">
            <v>4.1582734323116481</v>
          </cell>
          <cell r="BM24">
            <v>0.41671963075906954</v>
          </cell>
          <cell r="BN24">
            <v>62.75127196762206</v>
          </cell>
        </row>
        <row r="25">
          <cell r="A25" t="str">
            <v>P21</v>
          </cell>
          <cell r="B25" t="str">
            <v>Confectionary products</v>
          </cell>
          <cell r="C25">
            <v>4767.1843478216551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329.73757071329152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2.1270433235513604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29.748751717750658</v>
          </cell>
          <cell r="AT25">
            <v>2.9030646164511786</v>
          </cell>
          <cell r="AU25">
            <v>7.9673833707399194E-2</v>
          </cell>
          <cell r="AV25">
            <v>0.94480521002932416</v>
          </cell>
          <cell r="AW25">
            <v>0.59426577921210355</v>
          </cell>
          <cell r="AX25">
            <v>4.6876313082820902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0.60004282314762014</v>
          </cell>
          <cell r="BI25">
            <v>3.3841206590996178</v>
          </cell>
          <cell r="BJ25">
            <v>1.4211988399327906E-2</v>
          </cell>
          <cell r="BK25">
            <v>4.0513940483135863E-2</v>
          </cell>
          <cell r="BL25">
            <v>0.78312369751904809</v>
          </cell>
          <cell r="BM25">
            <v>7.848041341701617E-2</v>
          </cell>
          <cell r="BN25">
            <v>20.111189179711577</v>
          </cell>
        </row>
        <row r="26">
          <cell r="A26" t="str">
            <v>P22</v>
          </cell>
          <cell r="B26" t="str">
            <v>Pasta products</v>
          </cell>
          <cell r="C26">
            <v>1122.327623917505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36.974506852387108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0.61759926944501498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1.6242803441996301</v>
          </cell>
        </row>
        <row r="27">
          <cell r="A27" t="str">
            <v>P23</v>
          </cell>
          <cell r="B27" t="str">
            <v>Food n.e.c.</v>
          </cell>
          <cell r="C27">
            <v>18820.978187275214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3231.4949520590258</v>
          </cell>
          <cell r="M27">
            <v>183.48321301982403</v>
          </cell>
          <cell r="N27">
            <v>0</v>
          </cell>
          <cell r="O27">
            <v>0</v>
          </cell>
          <cell r="P27">
            <v>5.7074255800630934E-2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14.7354343469099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51.360285408569396</v>
          </cell>
          <cell r="AM27">
            <v>1.9971985142908639</v>
          </cell>
          <cell r="AN27">
            <v>0</v>
          </cell>
          <cell r="AO27">
            <v>0</v>
          </cell>
          <cell r="AP27">
            <v>250.49391439565571</v>
          </cell>
          <cell r="AQ27">
            <v>84.801935891004476</v>
          </cell>
          <cell r="AR27">
            <v>0</v>
          </cell>
          <cell r="AS27">
            <v>133.8740863246428</v>
          </cell>
          <cell r="AT27">
            <v>6.0838450005255993</v>
          </cell>
          <cell r="AU27">
            <v>0.16696950254797083</v>
          </cell>
          <cell r="AV27">
            <v>1.9799932874157014</v>
          </cell>
          <cell r="AW27">
            <v>1.2453807846215472</v>
          </cell>
          <cell r="AX27">
            <v>9.8236953244472058</v>
          </cell>
          <cell r="AY27">
            <v>0</v>
          </cell>
          <cell r="AZ27">
            <v>0</v>
          </cell>
          <cell r="BA27">
            <v>0</v>
          </cell>
          <cell r="BB27">
            <v>109.02288331384493</v>
          </cell>
          <cell r="BC27">
            <v>8.8625764327749419</v>
          </cell>
          <cell r="BD27">
            <v>32.948543014339251</v>
          </cell>
          <cell r="BE27">
            <v>3.2750915279688426</v>
          </cell>
          <cell r="BF27">
            <v>117.37931237499497</v>
          </cell>
          <cell r="BG27">
            <v>55.761085805365511</v>
          </cell>
          <cell r="BH27">
            <v>11.558106075765075</v>
          </cell>
          <cell r="BI27">
            <v>65.185390179124909</v>
          </cell>
          <cell r="BJ27">
            <v>0.27375324415231272</v>
          </cell>
          <cell r="BK27">
            <v>0.78038500518173182</v>
          </cell>
          <cell r="BL27">
            <v>15.084634658056316</v>
          </cell>
          <cell r="BM27">
            <v>1.5117003456278428</v>
          </cell>
          <cell r="BN27">
            <v>211.99716647409909</v>
          </cell>
        </row>
        <row r="28">
          <cell r="A28" t="str">
            <v>P24</v>
          </cell>
          <cell r="B28" t="str">
            <v>Alcohol, beverages</v>
          </cell>
          <cell r="C28">
            <v>60645.792659419691</v>
          </cell>
          <cell r="E28">
            <v>0</v>
          </cell>
          <cell r="F28">
            <v>0</v>
          </cell>
          <cell r="G28">
            <v>0</v>
          </cell>
          <cell r="H28">
            <v>5.3006193709993985</v>
          </cell>
          <cell r="I28">
            <v>7.6983646087387214</v>
          </cell>
          <cell r="J28">
            <v>2.0337381125862195</v>
          </cell>
          <cell r="K28">
            <v>0.4482577951237236</v>
          </cell>
          <cell r="L28">
            <v>263.49565011403536</v>
          </cell>
          <cell r="M28">
            <v>11586.512722270005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0.76785508558245896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741.27131325927996</v>
          </cell>
          <cell r="AT28">
            <v>73.262842977946065</v>
          </cell>
          <cell r="AU28">
            <v>2.0106791751303539</v>
          </cell>
          <cell r="AV28">
            <v>23.843463681404195</v>
          </cell>
          <cell r="AW28">
            <v>14.99711726113944</v>
          </cell>
          <cell r="AX28">
            <v>118.29884685687637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65.341452389615171</v>
          </cell>
          <cell r="BH28">
            <v>1.3069753248472307</v>
          </cell>
          <cell r="BI28">
            <v>7.3710775750097923</v>
          </cell>
          <cell r="BJ28">
            <v>3.0955654227310121E-2</v>
          </cell>
          <cell r="BK28">
            <v>8.8244902665490801E-2</v>
          </cell>
          <cell r="BL28">
            <v>1.7057505055913382</v>
          </cell>
          <cell r="BM28">
            <v>0.17094107264176947</v>
          </cell>
          <cell r="BN28">
            <v>349.3800580853777</v>
          </cell>
        </row>
        <row r="29">
          <cell r="A29" t="str">
            <v>P25</v>
          </cell>
          <cell r="B29" t="str">
            <v>Soft drinks</v>
          </cell>
          <cell r="C29">
            <v>17074.430762744367</v>
          </cell>
          <cell r="E29">
            <v>0</v>
          </cell>
          <cell r="F29">
            <v>0</v>
          </cell>
          <cell r="G29">
            <v>0</v>
          </cell>
          <cell r="H29">
            <v>81.468278990186704</v>
          </cell>
          <cell r="I29">
            <v>119.70105513662293</v>
          </cell>
          <cell r="J29">
            <v>31.622378299904877</v>
          </cell>
          <cell r="K29">
            <v>6.9699129330166478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4098.1152219806845</v>
          </cell>
          <cell r="AT29">
            <v>512.62028023021344</v>
          </cell>
          <cell r="AU29">
            <v>14.068726796729052</v>
          </cell>
          <cell r="AV29">
            <v>166.83277002640477</v>
          </cell>
          <cell r="AW29">
            <v>104.93486384857948</v>
          </cell>
          <cell r="AX29">
            <v>827.73730259059175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457.19429212836553</v>
          </cell>
          <cell r="BH29">
            <v>9.1449093434559252</v>
          </cell>
          <cell r="BI29">
            <v>51.575446686358902</v>
          </cell>
          <cell r="BJ29">
            <v>0.21659678357677359</v>
          </cell>
          <cell r="BK29">
            <v>0.61744978620183599</v>
          </cell>
          <cell r="BL29">
            <v>11.935140197088526</v>
          </cell>
          <cell r="BM29">
            <v>1.1960750770599491</v>
          </cell>
          <cell r="BN29">
            <v>1907.7823699495616</v>
          </cell>
        </row>
        <row r="30">
          <cell r="A30" t="str">
            <v>P26</v>
          </cell>
          <cell r="B30" t="str">
            <v>Tobacco products</v>
          </cell>
          <cell r="C30">
            <v>31161.470722741655</v>
          </cell>
          <cell r="E30">
            <v>0</v>
          </cell>
          <cell r="F30">
            <v>0</v>
          </cell>
          <cell r="G30">
            <v>0</v>
          </cell>
          <cell r="H30">
            <v>46.05490488616644</v>
          </cell>
          <cell r="I30">
            <v>67.668309401196524</v>
          </cell>
          <cell r="J30">
            <v>17.876474658951896</v>
          </cell>
          <cell r="K30">
            <v>3.9401676477492713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1447.9432140668457</v>
          </cell>
          <cell r="AT30">
            <v>160.99434679332393</v>
          </cell>
          <cell r="AU30">
            <v>4.4184468859404431</v>
          </cell>
          <cell r="AV30">
            <v>52.395767139879581</v>
          </cell>
          <cell r="AW30">
            <v>32.95601152096728</v>
          </cell>
          <cell r="AX30">
            <v>259.96050387861078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143.58717213799409</v>
          </cell>
          <cell r="BH30">
            <v>2.872064885089332</v>
          </cell>
          <cell r="BI30">
            <v>16.197867447060926</v>
          </cell>
          <cell r="BJ30">
            <v>6.802473299303996E-2</v>
          </cell>
          <cell r="BK30">
            <v>0.19391726945059864</v>
          </cell>
          <cell r="BL30">
            <v>3.748369258926092</v>
          </cell>
          <cell r="BM30">
            <v>0.37564125566894169</v>
          </cell>
          <cell r="BN30">
            <v>672.06865128913398</v>
          </cell>
        </row>
        <row r="31">
          <cell r="A31" t="str">
            <v>P27</v>
          </cell>
          <cell r="B31" t="str">
            <v>Textile fabrics</v>
          </cell>
          <cell r="C31">
            <v>15571.015113001687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198.90277288863953</v>
          </cell>
          <cell r="N31">
            <v>4948.1898331936609</v>
          </cell>
          <cell r="O31">
            <v>4524.5630131485723</v>
          </cell>
          <cell r="P31">
            <v>15.976456116394743</v>
          </cell>
          <cell r="Q31">
            <v>198.7593645186393</v>
          </cell>
          <cell r="R31">
            <v>47.630209373214264</v>
          </cell>
          <cell r="S31">
            <v>23.942138798931452</v>
          </cell>
          <cell r="T31">
            <v>336.48513772006805</v>
          </cell>
          <cell r="U31">
            <v>17.545706177487553</v>
          </cell>
          <cell r="V31">
            <v>0</v>
          </cell>
          <cell r="W31">
            <v>49.25658021296374</v>
          </cell>
          <cell r="X31">
            <v>690.25797441830878</v>
          </cell>
          <cell r="Y31">
            <v>3.6999575364519228</v>
          </cell>
          <cell r="Z31">
            <v>0</v>
          </cell>
          <cell r="AA31">
            <v>0.94997478801776036</v>
          </cell>
          <cell r="AB31">
            <v>0</v>
          </cell>
          <cell r="AC31">
            <v>0</v>
          </cell>
          <cell r="AD31">
            <v>13.874721248397993</v>
          </cell>
          <cell r="AE31">
            <v>36.811478463544027</v>
          </cell>
          <cell r="AF31">
            <v>8.8630089651766468</v>
          </cell>
          <cell r="AG31">
            <v>0</v>
          </cell>
          <cell r="AH31">
            <v>0</v>
          </cell>
          <cell r="AI31">
            <v>1034.9651707054716</v>
          </cell>
          <cell r="AJ31">
            <v>10.363908630298845</v>
          </cell>
          <cell r="AK31">
            <v>465.9905580733672</v>
          </cell>
          <cell r="AL31">
            <v>298.98472366706835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1.2563456469680918</v>
          </cell>
          <cell r="AU31">
            <v>3.4480071021607051E-2</v>
          </cell>
          <cell r="AV31">
            <v>0.40887891579352575</v>
          </cell>
          <cell r="AW31">
            <v>0.25717761176391124</v>
          </cell>
          <cell r="AX31">
            <v>2.0286441973692133</v>
          </cell>
          <cell r="AY31">
            <v>0.90593431434163696</v>
          </cell>
          <cell r="AZ31">
            <v>0.15608593607253324</v>
          </cell>
          <cell r="BA31">
            <v>5.5984917514110596E-2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14.178213722157397</v>
          </cell>
          <cell r="BH31">
            <v>8.2319563302446941</v>
          </cell>
          <cell r="BI31">
            <v>46.426575583145571</v>
          </cell>
          <cell r="BJ31">
            <v>0.19497353081486632</v>
          </cell>
          <cell r="BK31">
            <v>0.55580864557938203</v>
          </cell>
          <cell r="BL31">
            <v>10.743633338266804</v>
          </cell>
          <cell r="BM31">
            <v>1.0766687161417792</v>
          </cell>
          <cell r="BN31">
            <v>774.77192006426435</v>
          </cell>
        </row>
        <row r="32">
          <cell r="A32" t="str">
            <v>P28</v>
          </cell>
          <cell r="B32" t="str">
            <v>Made-up textile, articles</v>
          </cell>
          <cell r="C32">
            <v>14478.195447461445</v>
          </cell>
          <cell r="E32">
            <v>2005.4173578221159</v>
          </cell>
          <cell r="F32">
            <v>204.4395037756145</v>
          </cell>
          <cell r="G32">
            <v>19.114672425018924</v>
          </cell>
          <cell r="H32">
            <v>61.350003336542287</v>
          </cell>
          <cell r="I32">
            <v>160.78483863153602</v>
          </cell>
          <cell r="J32">
            <v>237.7050184964931</v>
          </cell>
          <cell r="K32">
            <v>41.775866276622466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1.1558460918814397</v>
          </cell>
          <cell r="AG32">
            <v>0</v>
          </cell>
          <cell r="AH32">
            <v>51.096879113573358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127.01397251684047</v>
          </cell>
          <cell r="AT32">
            <v>544.47821128659552</v>
          </cell>
          <cell r="AU32">
            <v>14.943059213191145</v>
          </cell>
          <cell r="AV32">
            <v>177.2009647514742</v>
          </cell>
          <cell r="AW32">
            <v>111.45627508966007</v>
          </cell>
          <cell r="AX32">
            <v>879.17888408027636</v>
          </cell>
          <cell r="AY32">
            <v>3.6438590863453344</v>
          </cell>
          <cell r="AZ32">
            <v>0.62781059002268103</v>
          </cell>
          <cell r="BA32">
            <v>0.2251831585939417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691.33596070503245</v>
          </cell>
          <cell r="BH32">
            <v>47.141360515767595</v>
          </cell>
          <cell r="BI32">
            <v>265.8677778739563</v>
          </cell>
          <cell r="BJ32">
            <v>1.1165410916243792</v>
          </cell>
          <cell r="BK32">
            <v>3.1829099533451153</v>
          </cell>
          <cell r="BL32">
            <v>61.524803112433936</v>
          </cell>
          <cell r="BM32">
            <v>6.1656823806521466</v>
          </cell>
          <cell r="BN32">
            <v>165.28876093498104</v>
          </cell>
        </row>
        <row r="33">
          <cell r="A33" t="str">
            <v>P29</v>
          </cell>
          <cell r="B33" t="str">
            <v>Carpets</v>
          </cell>
          <cell r="C33">
            <v>2873.8466038412962</v>
          </cell>
          <cell r="E33">
            <v>0</v>
          </cell>
          <cell r="F33">
            <v>0</v>
          </cell>
          <cell r="G33">
            <v>0</v>
          </cell>
          <cell r="H33">
            <v>29.824243665604552</v>
          </cell>
          <cell r="I33">
            <v>68.961188228260212</v>
          </cell>
          <cell r="J33">
            <v>135.56893970630298</v>
          </cell>
          <cell r="K33">
            <v>21.392340900527863</v>
          </cell>
          <cell r="L33">
            <v>0</v>
          </cell>
          <cell r="M33">
            <v>0</v>
          </cell>
          <cell r="N33">
            <v>151.26127283504454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1318.3779534765256</v>
          </cell>
          <cell r="AJ33">
            <v>3.4729313202812073</v>
          </cell>
          <cell r="AK33">
            <v>0</v>
          </cell>
          <cell r="AL33">
            <v>9.78887493594695</v>
          </cell>
          <cell r="AM33">
            <v>0</v>
          </cell>
          <cell r="AN33">
            <v>0</v>
          </cell>
          <cell r="AO33">
            <v>72.822489302497559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21.482795531340656</v>
          </cell>
          <cell r="AU33">
            <v>0.58958959061215632</v>
          </cell>
          <cell r="AV33">
            <v>6.9915967522683573</v>
          </cell>
          <cell r="AW33">
            <v>4.3975907920688133</v>
          </cell>
          <cell r="AX33">
            <v>34.688661200121224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42.095682039773244</v>
          </cell>
        </row>
        <row r="34">
          <cell r="A34" t="str">
            <v>P30</v>
          </cell>
          <cell r="B34" t="str">
            <v>Textile n.e.c.</v>
          </cell>
          <cell r="C34">
            <v>7061.0264893746335</v>
          </cell>
          <cell r="E34">
            <v>6.8008137942140943</v>
          </cell>
          <cell r="F34">
            <v>0</v>
          </cell>
          <cell r="G34">
            <v>0</v>
          </cell>
          <cell r="H34">
            <v>1.953171939640387</v>
          </cell>
          <cell r="I34">
            <v>7.1256228534447477</v>
          </cell>
          <cell r="J34">
            <v>8.4709456868698521</v>
          </cell>
          <cell r="K34">
            <v>1.8670877104134123</v>
          </cell>
          <cell r="L34">
            <v>0</v>
          </cell>
          <cell r="M34">
            <v>0</v>
          </cell>
          <cell r="N34">
            <v>195.17035732823823</v>
          </cell>
          <cell r="O34">
            <v>767.10734043487639</v>
          </cell>
          <cell r="P34">
            <v>5.4773213778330652</v>
          </cell>
          <cell r="Q34">
            <v>81.502000869574815</v>
          </cell>
          <cell r="R34">
            <v>0</v>
          </cell>
          <cell r="S34">
            <v>588.89822167733917</v>
          </cell>
          <cell r="T34">
            <v>0</v>
          </cell>
          <cell r="U34">
            <v>0</v>
          </cell>
          <cell r="V34">
            <v>0</v>
          </cell>
          <cell r="W34">
            <v>688.65359234796119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0.34246127962217454</v>
          </cell>
          <cell r="AE34">
            <v>92.275263031660415</v>
          </cell>
          <cell r="AF34">
            <v>30.347259274351426</v>
          </cell>
          <cell r="AG34">
            <v>44.346972668063366</v>
          </cell>
          <cell r="AH34">
            <v>0</v>
          </cell>
          <cell r="AI34">
            <v>407.18937099618483</v>
          </cell>
          <cell r="AJ34">
            <v>29.927837333304421</v>
          </cell>
          <cell r="AK34">
            <v>47.10878978897442</v>
          </cell>
          <cell r="AL34">
            <v>101.58113059565423</v>
          </cell>
          <cell r="AM34">
            <v>0</v>
          </cell>
          <cell r="AN34">
            <v>0</v>
          </cell>
          <cell r="AO34">
            <v>1346.9175133825449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8.9792712328790856</v>
          </cell>
          <cell r="AU34">
            <v>0.24643370284213162</v>
          </cell>
          <cell r="AV34">
            <v>2.9223125778927077</v>
          </cell>
          <cell r="AW34">
            <v>1.8380829643698187</v>
          </cell>
          <cell r="AX34">
            <v>14.498992794812606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26.079295251003419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1011.5988152147761</v>
          </cell>
        </row>
        <row r="35">
          <cell r="A35" t="str">
            <v>P31</v>
          </cell>
          <cell r="B35" t="str">
            <v>Knitting fabrics</v>
          </cell>
          <cell r="C35">
            <v>3477.626808559909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50.266054259475624</v>
          </cell>
          <cell r="O35">
            <v>1373.6998256671945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102.36908448073901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17.94592962465433</v>
          </cell>
          <cell r="BH35">
            <v>83.536435618693872</v>
          </cell>
          <cell r="BI35">
            <v>471.12867058693212</v>
          </cell>
          <cell r="BJ35">
            <v>1.9785568765014836</v>
          </cell>
          <cell r="BK35">
            <v>5.6402477461120748</v>
          </cell>
          <cell r="BL35">
            <v>109.02448927912472</v>
          </cell>
          <cell r="BM35">
            <v>10.925843539547213</v>
          </cell>
          <cell r="BN35">
            <v>383.46835606964504</v>
          </cell>
        </row>
        <row r="36">
          <cell r="A36" t="str">
            <v>P32</v>
          </cell>
          <cell r="B36" t="str">
            <v>Wearing apparel</v>
          </cell>
          <cell r="C36">
            <v>52758.713078324807</v>
          </cell>
          <cell r="E36">
            <v>0</v>
          </cell>
          <cell r="F36">
            <v>0</v>
          </cell>
          <cell r="G36">
            <v>0</v>
          </cell>
          <cell r="H36">
            <v>39.653662148459645</v>
          </cell>
          <cell r="I36">
            <v>72.27496130430761</v>
          </cell>
          <cell r="J36">
            <v>105.88769023261307</v>
          </cell>
          <cell r="K36">
            <v>18.541197639825874</v>
          </cell>
          <cell r="L36">
            <v>0</v>
          </cell>
          <cell r="M36">
            <v>0</v>
          </cell>
          <cell r="N36">
            <v>0</v>
          </cell>
          <cell r="O36">
            <v>1.2154654781276977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8.3530588958537599E-2</v>
          </cell>
          <cell r="AM36">
            <v>9.9335947584907167</v>
          </cell>
          <cell r="AN36">
            <v>0</v>
          </cell>
          <cell r="AO36">
            <v>0</v>
          </cell>
          <cell r="AP36">
            <v>392.48040472487997</v>
          </cell>
          <cell r="AQ36">
            <v>132.86988707990827</v>
          </cell>
          <cell r="AR36">
            <v>0</v>
          </cell>
          <cell r="AS36">
            <v>7.6025865981477896</v>
          </cell>
          <cell r="AT36">
            <v>33.32462677392931</v>
          </cell>
          <cell r="AU36">
            <v>0.91458548903843651</v>
          </cell>
          <cell r="AV36">
            <v>10.845532276432747</v>
          </cell>
          <cell r="AW36">
            <v>6.8216481247222536</v>
          </cell>
          <cell r="AX36">
            <v>53.809881777019989</v>
          </cell>
          <cell r="AY36">
            <v>0.39212418978873836</v>
          </cell>
          <cell r="AZ36">
            <v>6.7560164408098325E-2</v>
          </cell>
          <cell r="BA36">
            <v>2.423248581390133E-2</v>
          </cell>
          <cell r="BB36">
            <v>15.902153589949592</v>
          </cell>
          <cell r="BC36">
            <v>1.2927015627622582</v>
          </cell>
          <cell r="BD36">
            <v>4.8058974011059039</v>
          </cell>
          <cell r="BE36">
            <v>0.4777071282271752</v>
          </cell>
          <cell r="BF36">
            <v>17.121028145040839</v>
          </cell>
          <cell r="BG36">
            <v>187.14831688628777</v>
          </cell>
          <cell r="BH36">
            <v>4.410083252792961</v>
          </cell>
          <cell r="BI36">
            <v>24.871981246002168</v>
          </cell>
          <cell r="BJ36">
            <v>0.10445263173049264</v>
          </cell>
          <cell r="BK36">
            <v>0.29776183221738406</v>
          </cell>
          <cell r="BL36">
            <v>5.7556570465711046</v>
          </cell>
          <cell r="BM36">
            <v>0.57680076076420916</v>
          </cell>
          <cell r="BN36">
            <v>12.512104863958907</v>
          </cell>
        </row>
        <row r="37">
          <cell r="A37" t="str">
            <v>P33</v>
          </cell>
          <cell r="B37" t="str">
            <v>Leather products</v>
          </cell>
          <cell r="C37">
            <v>8847.5700513545107</v>
          </cell>
          <cell r="E37">
            <v>0</v>
          </cell>
          <cell r="F37">
            <v>0</v>
          </cell>
          <cell r="G37">
            <v>0</v>
          </cell>
          <cell r="H37">
            <v>39.302665585807951</v>
          </cell>
          <cell r="I37">
            <v>23.521188822838994</v>
          </cell>
          <cell r="J37">
            <v>55.63646943266474</v>
          </cell>
          <cell r="K37">
            <v>8.206766325038668</v>
          </cell>
          <cell r="L37">
            <v>0</v>
          </cell>
          <cell r="M37">
            <v>0</v>
          </cell>
          <cell r="N37">
            <v>27.29997293372357</v>
          </cell>
          <cell r="O37">
            <v>0</v>
          </cell>
          <cell r="P37">
            <v>252.79518458449033</v>
          </cell>
          <cell r="Q37">
            <v>1089.8617522032011</v>
          </cell>
          <cell r="R37">
            <v>0</v>
          </cell>
          <cell r="S37">
            <v>32.551711440015161</v>
          </cell>
          <cell r="T37">
            <v>1.2329246158301701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4375.841224096248</v>
          </cell>
          <cell r="AJ37">
            <v>0</v>
          </cell>
          <cell r="AK37">
            <v>375.47352550079859</v>
          </cell>
          <cell r="AL37">
            <v>22.260000204862351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53.677123102216854</v>
          </cell>
          <cell r="BH37">
            <v>16.205757593372152</v>
          </cell>
          <cell r="BI37">
            <v>91.39720858656014</v>
          </cell>
          <cell r="BJ37">
            <v>0.38383266999372845</v>
          </cell>
          <cell r="BK37">
            <v>1.0941870701459508</v>
          </cell>
          <cell r="BL37">
            <v>21.150345138778011</v>
          </cell>
          <cell r="BM37">
            <v>2.1195729814618733</v>
          </cell>
          <cell r="BN37">
            <v>68.614281424669244</v>
          </cell>
        </row>
        <row r="38">
          <cell r="A38" t="str">
            <v>P34</v>
          </cell>
          <cell r="B38" t="str">
            <v>Footwear</v>
          </cell>
          <cell r="C38">
            <v>17027.461503269424</v>
          </cell>
          <cell r="E38">
            <v>0</v>
          </cell>
          <cell r="F38">
            <v>0</v>
          </cell>
          <cell r="G38">
            <v>0</v>
          </cell>
          <cell r="H38">
            <v>37.75742846391929</v>
          </cell>
          <cell r="I38">
            <v>101.63943078615324</v>
          </cell>
          <cell r="J38">
            <v>329.95594112364529</v>
          </cell>
          <cell r="K38">
            <v>57.881894778065799</v>
          </cell>
          <cell r="L38">
            <v>0</v>
          </cell>
          <cell r="M38">
            <v>0</v>
          </cell>
          <cell r="N38">
            <v>0</v>
          </cell>
          <cell r="O38">
            <v>1.3926053721575509</v>
          </cell>
          <cell r="P38">
            <v>3.5403305359090407</v>
          </cell>
          <cell r="Q38">
            <v>607.39515357537709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0.24790748094864298</v>
          </cell>
          <cell r="AM38">
            <v>0</v>
          </cell>
          <cell r="AN38">
            <v>10.799593784505795</v>
          </cell>
          <cell r="AO38">
            <v>286.63292577845726</v>
          </cell>
          <cell r="AP38">
            <v>107.54736549854928</v>
          </cell>
          <cell r="AQ38">
            <v>36.408967524253043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247.70211896508698</v>
          </cell>
          <cell r="BH38">
            <v>44.337875827060408</v>
          </cell>
          <cell r="BI38">
            <v>250.05668892074038</v>
          </cell>
          <cell r="BJ38">
            <v>1.0501406776262701</v>
          </cell>
          <cell r="BK38">
            <v>2.9936231100697124</v>
          </cell>
          <cell r="BL38">
            <v>57.86593876031661</v>
          </cell>
          <cell r="BM38">
            <v>5.7990108217392615</v>
          </cell>
          <cell r="BN38">
            <v>119.18670467147088</v>
          </cell>
        </row>
        <row r="39">
          <cell r="A39" t="str">
            <v>P35</v>
          </cell>
          <cell r="B39" t="str">
            <v>Wood products</v>
          </cell>
          <cell r="C39">
            <v>33831.426875764831</v>
          </cell>
          <cell r="E39">
            <v>379.55588914470076</v>
          </cell>
          <cell r="F39">
            <v>27.130854161361832</v>
          </cell>
          <cell r="G39">
            <v>1.2146531576875899</v>
          </cell>
          <cell r="H39">
            <v>68.553893388164084</v>
          </cell>
          <cell r="I39">
            <v>1873.278384259263</v>
          </cell>
          <cell r="J39">
            <v>382.52851538862677</v>
          </cell>
          <cell r="K39">
            <v>76.453291972071426</v>
          </cell>
          <cell r="L39">
            <v>2705.4419720734918</v>
          </cell>
          <cell r="M39">
            <v>1321.0184395232955</v>
          </cell>
          <cell r="N39">
            <v>118.01884303907761</v>
          </cell>
          <cell r="O39">
            <v>37.847176512545445</v>
          </cell>
          <cell r="P39">
            <v>5.3448032714112035</v>
          </cell>
          <cell r="Q39">
            <v>32.200634377415668</v>
          </cell>
          <cell r="R39">
            <v>5488.1610640042509</v>
          </cell>
          <cell r="S39">
            <v>837.81098068196206</v>
          </cell>
          <cell r="T39">
            <v>52.681582841301228</v>
          </cell>
          <cell r="U39">
            <v>632.87954418176719</v>
          </cell>
          <cell r="V39">
            <v>356.32827330111331</v>
          </cell>
          <cell r="W39">
            <v>1600.1628130698514</v>
          </cell>
          <cell r="X39">
            <v>10.077810394812479</v>
          </cell>
          <cell r="Y39">
            <v>83.439401052300013</v>
          </cell>
          <cell r="Z39">
            <v>52.777323124161548</v>
          </cell>
          <cell r="AA39">
            <v>324.75723181909802</v>
          </cell>
          <cell r="AB39">
            <v>315.48885706361466</v>
          </cell>
          <cell r="AC39">
            <v>40.434307782231492</v>
          </cell>
          <cell r="AD39">
            <v>345.81927276654392</v>
          </cell>
          <cell r="AE39">
            <v>138.4212663901337</v>
          </cell>
          <cell r="AF39">
            <v>58.593844706938064</v>
          </cell>
          <cell r="AG39">
            <v>68.470055096361833</v>
          </cell>
          <cell r="AH39">
            <v>5.7922216603523511</v>
          </cell>
          <cell r="AI39">
            <v>925.42903840769429</v>
          </cell>
          <cell r="AJ39">
            <v>146.97169952429158</v>
          </cell>
          <cell r="AK39">
            <v>3306.4438383290371</v>
          </cell>
          <cell r="AL39">
            <v>145.41802832071025</v>
          </cell>
          <cell r="AM39">
            <v>112.98504956217491</v>
          </cell>
          <cell r="AN39">
            <v>28.912799569260017</v>
          </cell>
          <cell r="AO39">
            <v>1973.7252526715401</v>
          </cell>
          <cell r="AP39">
            <v>923.73701538212197</v>
          </cell>
          <cell r="AQ39">
            <v>578.12399879488873</v>
          </cell>
          <cell r="AR39">
            <v>13.492535585267641</v>
          </cell>
          <cell r="AS39">
            <v>53.209166788928528</v>
          </cell>
          <cell r="AT39">
            <v>496.12051839447747</v>
          </cell>
          <cell r="AU39">
            <v>8.5744017772780072</v>
          </cell>
          <cell r="AV39">
            <v>102.72364147694159</v>
          </cell>
          <cell r="AW39">
            <v>96.003014540469508</v>
          </cell>
          <cell r="AX39">
            <v>656.61703090509798</v>
          </cell>
          <cell r="AY39">
            <v>0</v>
          </cell>
          <cell r="AZ39">
            <v>0</v>
          </cell>
          <cell r="BA39">
            <v>0</v>
          </cell>
          <cell r="BB39">
            <v>336.37835735586668</v>
          </cell>
          <cell r="BC39">
            <v>0.47552798159798249</v>
          </cell>
          <cell r="BD39">
            <v>0.28681427967994388</v>
          </cell>
          <cell r="BE39">
            <v>0.26693981588650195</v>
          </cell>
          <cell r="BF39">
            <v>54.374681360164516</v>
          </cell>
          <cell r="BG39">
            <v>546.3527086394713</v>
          </cell>
          <cell r="BH39">
            <v>110.48795794534919</v>
          </cell>
          <cell r="BI39">
            <v>493.50178264666101</v>
          </cell>
          <cell r="BJ39">
            <v>2.6774423398293394</v>
          </cell>
          <cell r="BK39">
            <v>5.8520798045242524</v>
          </cell>
          <cell r="BL39">
            <v>107.3500152114032</v>
          </cell>
          <cell r="BM39">
            <v>12.121245774565889</v>
          </cell>
          <cell r="BN39">
            <v>1204.7952905445559</v>
          </cell>
        </row>
        <row r="40">
          <cell r="A40" t="str">
            <v>P36</v>
          </cell>
          <cell r="B40" t="str">
            <v>Paper products</v>
          </cell>
          <cell r="C40">
            <v>67904.456210125703</v>
          </cell>
          <cell r="E40">
            <v>26.724229121520114</v>
          </cell>
          <cell r="F40">
            <v>11.507053967709846</v>
          </cell>
          <cell r="G40">
            <v>2.3182778210718897</v>
          </cell>
          <cell r="H40">
            <v>21.838324763813795</v>
          </cell>
          <cell r="I40">
            <v>32.250676005626239</v>
          </cell>
          <cell r="J40">
            <v>98.416731492092893</v>
          </cell>
          <cell r="K40">
            <v>26.167444963845728</v>
          </cell>
          <cell r="L40">
            <v>2908.4913560120053</v>
          </cell>
          <cell r="M40">
            <v>1325.8848893675656</v>
          </cell>
          <cell r="N40">
            <v>170.23363573191929</v>
          </cell>
          <cell r="O40">
            <v>72.640240085332621</v>
          </cell>
          <cell r="P40">
            <v>12.994072613775192</v>
          </cell>
          <cell r="Q40">
            <v>62.911473321902477</v>
          </cell>
          <cell r="R40">
            <v>222.62486916838736</v>
          </cell>
          <cell r="S40">
            <v>13695.176835416847</v>
          </cell>
          <cell r="T40">
            <v>5631.8714208813326</v>
          </cell>
          <cell r="U40">
            <v>121.82701294436048</v>
          </cell>
          <cell r="V40">
            <v>252.35329301023353</v>
          </cell>
          <cell r="W40">
            <v>2485.3670640255086</v>
          </cell>
          <cell r="X40">
            <v>13.292361366071079</v>
          </cell>
          <cell r="Y40">
            <v>277.74014709336979</v>
          </cell>
          <cell r="Z40">
            <v>33.575475678190848</v>
          </cell>
          <cell r="AA40">
            <v>285.58851392020938</v>
          </cell>
          <cell r="AB40">
            <v>88.682022737308102</v>
          </cell>
          <cell r="AC40">
            <v>31.317105046384551</v>
          </cell>
          <cell r="AD40">
            <v>86.868761349337831</v>
          </cell>
          <cell r="AE40">
            <v>167.7264878492889</v>
          </cell>
          <cell r="AF40">
            <v>108.16088356085339</v>
          </cell>
          <cell r="AG40">
            <v>30.460579837557937</v>
          </cell>
          <cell r="AH40">
            <v>25.159312756785461</v>
          </cell>
          <cell r="AI40">
            <v>900.54283270946576</v>
          </cell>
          <cell r="AJ40">
            <v>5.3183702678646601</v>
          </cell>
          <cell r="AK40">
            <v>122.27444358995366</v>
          </cell>
          <cell r="AL40">
            <v>414.54496406027766</v>
          </cell>
          <cell r="AM40">
            <v>42.097411931204697</v>
          </cell>
          <cell r="AN40">
            <v>6.1095904842562572</v>
          </cell>
          <cell r="AO40">
            <v>268.07086274229073</v>
          </cell>
          <cell r="AP40">
            <v>8290.5472127472058</v>
          </cell>
          <cell r="AQ40">
            <v>3061.2408979237343</v>
          </cell>
          <cell r="AR40">
            <v>78.800999777480556</v>
          </cell>
          <cell r="AS40">
            <v>42.901375594307083</v>
          </cell>
          <cell r="AT40">
            <v>640.64238540735721</v>
          </cell>
          <cell r="AU40">
            <v>13.730695255252257</v>
          </cell>
          <cell r="AV40">
            <v>172.46281066484531</v>
          </cell>
          <cell r="AW40">
            <v>127.56235962880436</v>
          </cell>
          <cell r="AX40">
            <v>889.76646543272921</v>
          </cell>
          <cell r="AY40">
            <v>74.908292374498131</v>
          </cell>
          <cell r="AZ40">
            <v>12.906157488212013</v>
          </cell>
          <cell r="BA40">
            <v>4.6291817224704994</v>
          </cell>
          <cell r="BB40">
            <v>2037.8468411135791</v>
          </cell>
          <cell r="BC40">
            <v>146.22054479935326</v>
          </cell>
          <cell r="BD40">
            <v>536.89127373990425</v>
          </cell>
          <cell r="BE40">
            <v>54.98755463655862</v>
          </cell>
          <cell r="BF40">
            <v>2071.9832018294578</v>
          </cell>
          <cell r="BG40">
            <v>853.99265431491426</v>
          </cell>
          <cell r="BH40">
            <v>225.44774526257493</v>
          </cell>
          <cell r="BI40">
            <v>1160.2294025377848</v>
          </cell>
          <cell r="BJ40">
            <v>4.8045928584141935</v>
          </cell>
          <cell r="BK40">
            <v>16.05464218414572</v>
          </cell>
          <cell r="BL40">
            <v>253.68317617079072</v>
          </cell>
          <cell r="BM40">
            <v>26.973693217286336</v>
          </cell>
          <cell r="BN40">
            <v>607.92030191618028</v>
          </cell>
        </row>
        <row r="41">
          <cell r="A41" t="str">
            <v>P37</v>
          </cell>
          <cell r="B41" t="str">
            <v>Printing</v>
          </cell>
          <cell r="C41">
            <v>34032.117804961505</v>
          </cell>
          <cell r="E41">
            <v>5.138708705526005</v>
          </cell>
          <cell r="F41">
            <v>2.2126512285891176</v>
          </cell>
          <cell r="G41">
            <v>0.69342551840709266</v>
          </cell>
          <cell r="H41">
            <v>3.0398734784622565</v>
          </cell>
          <cell r="I41">
            <v>4.576514826413435</v>
          </cell>
          <cell r="J41">
            <v>12.875195188528631</v>
          </cell>
          <cell r="K41">
            <v>1.9244388945437829</v>
          </cell>
          <cell r="L41">
            <v>63.059450837695195</v>
          </cell>
          <cell r="M41">
            <v>3.7620915867593481</v>
          </cell>
          <cell r="N41">
            <v>16.575832426760428</v>
          </cell>
          <cell r="O41">
            <v>4.0352319672473005</v>
          </cell>
          <cell r="P41">
            <v>0.63221738184557708</v>
          </cell>
          <cell r="Q41">
            <v>2.7823904871619765</v>
          </cell>
          <cell r="R41">
            <v>6.3090829020191492</v>
          </cell>
          <cell r="S41">
            <v>112.63356729687422</v>
          </cell>
          <cell r="T41">
            <v>1306.046194325354</v>
          </cell>
          <cell r="U41">
            <v>7.8416371359732953</v>
          </cell>
          <cell r="V41">
            <v>9.730494024049225</v>
          </cell>
          <cell r="W41">
            <v>85.655180713411397</v>
          </cell>
          <cell r="X41">
            <v>3.4051630030437408</v>
          </cell>
          <cell r="Y41">
            <v>31.648927085816293</v>
          </cell>
          <cell r="Z41">
            <v>1.4888805623893939</v>
          </cell>
          <cell r="AA41">
            <v>5.7464695736282128</v>
          </cell>
          <cell r="AB41">
            <v>8.6033497027594166</v>
          </cell>
          <cell r="AC41">
            <v>3.7128344484903568</v>
          </cell>
          <cell r="AD41">
            <v>13.699283870919565</v>
          </cell>
          <cell r="AE41">
            <v>22.035011587884316</v>
          </cell>
          <cell r="AF41">
            <v>10.687120583045996</v>
          </cell>
          <cell r="AG41">
            <v>2.3324356053028605</v>
          </cell>
          <cell r="AH41">
            <v>2.6723380860065227</v>
          </cell>
          <cell r="AI41">
            <v>31.95356021188406</v>
          </cell>
          <cell r="AJ41">
            <v>2.2159069635913116</v>
          </cell>
          <cell r="AK41">
            <v>5.0695209442580387</v>
          </cell>
          <cell r="AL41">
            <v>4.4886078266988054</v>
          </cell>
          <cell r="AM41">
            <v>28.776495506041343</v>
          </cell>
          <cell r="AN41">
            <v>3.6549078892033919</v>
          </cell>
          <cell r="AO41">
            <v>48.354234356946741</v>
          </cell>
          <cell r="AP41">
            <v>7520.6465052400645</v>
          </cell>
          <cell r="AQ41">
            <v>2659.870951191509</v>
          </cell>
          <cell r="AR41">
            <v>41.149740843614893</v>
          </cell>
          <cell r="AS41">
            <v>95.78420906130188</v>
          </cell>
          <cell r="AT41">
            <v>135.60884798125335</v>
          </cell>
          <cell r="AU41">
            <v>3.1659506272428954</v>
          </cell>
          <cell r="AV41">
            <v>41.765063783702928</v>
          </cell>
          <cell r="AW41">
            <v>32.996341893592245</v>
          </cell>
          <cell r="AX41">
            <v>238.2526628695133</v>
          </cell>
          <cell r="AY41">
            <v>189.75696725415671</v>
          </cell>
          <cell r="AZ41">
            <v>32.693754272542847</v>
          </cell>
          <cell r="BA41">
            <v>11.726598707293849</v>
          </cell>
          <cell r="BB41">
            <v>2582.0742616430639</v>
          </cell>
          <cell r="BC41">
            <v>210.01643934057614</v>
          </cell>
          <cell r="BD41">
            <v>777.96337926953504</v>
          </cell>
          <cell r="BE41">
            <v>81.829335195239082</v>
          </cell>
          <cell r="BF41">
            <v>2913.0199974181305</v>
          </cell>
          <cell r="BG41">
            <v>1188.2078804619491</v>
          </cell>
          <cell r="BH41">
            <v>326.80135819087633</v>
          </cell>
          <cell r="BI41">
            <v>1663.7967934718481</v>
          </cell>
          <cell r="BJ41">
            <v>5.6063488198737961</v>
          </cell>
          <cell r="BK41">
            <v>30.797121858595677</v>
          </cell>
          <cell r="BL41">
            <v>316.03035597501008</v>
          </cell>
          <cell r="BM41">
            <v>35.894945981505629</v>
          </cell>
          <cell r="BN41">
            <v>520.36193401585194</v>
          </cell>
        </row>
        <row r="42">
          <cell r="A42" t="str">
            <v>P38</v>
          </cell>
          <cell r="B42" t="str">
            <v>Petroleum products</v>
          </cell>
          <cell r="C42">
            <v>166317.16145481891</v>
          </cell>
          <cell r="E42">
            <v>5710.7468617803115</v>
          </cell>
          <cell r="F42">
            <v>579.32198318039741</v>
          </cell>
          <cell r="G42">
            <v>55.389489037436825</v>
          </cell>
          <cell r="H42">
            <v>769.86972327051137</v>
          </cell>
          <cell r="I42">
            <v>412.15453350169082</v>
          </cell>
          <cell r="J42">
            <v>3371.8676439355604</v>
          </cell>
          <cell r="K42">
            <v>590.36271785293081</v>
          </cell>
          <cell r="L42">
            <v>25.444933641233231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13.579951069874449</v>
          </cell>
          <cell r="S42">
            <v>237.15059893343499</v>
          </cell>
          <cell r="T42">
            <v>33.055018996999472</v>
          </cell>
          <cell r="U42">
            <v>572.97900016139329</v>
          </cell>
          <cell r="V42">
            <v>5132.0510808780873</v>
          </cell>
          <cell r="W42">
            <v>1242.4870988455375</v>
          </cell>
          <cell r="X42">
            <v>204.74463425389141</v>
          </cell>
          <cell r="Y42">
            <v>67.327000995516386</v>
          </cell>
          <cell r="Z42">
            <v>0</v>
          </cell>
          <cell r="AA42">
            <v>36.683930888712212</v>
          </cell>
          <cell r="AB42">
            <v>8352.9736402381131</v>
          </cell>
          <cell r="AC42">
            <v>707.3185154449294</v>
          </cell>
          <cell r="AD42">
            <v>3.0769732446339604</v>
          </cell>
          <cell r="AE42">
            <v>24.1895529590481</v>
          </cell>
          <cell r="AF42">
            <v>845.99448319396413</v>
          </cell>
          <cell r="AG42">
            <v>0</v>
          </cell>
          <cell r="AH42">
            <v>0</v>
          </cell>
          <cell r="AI42">
            <v>27.651315477227442</v>
          </cell>
          <cell r="AJ42">
            <v>0</v>
          </cell>
          <cell r="AK42">
            <v>0</v>
          </cell>
          <cell r="AL42">
            <v>44.272568298575685</v>
          </cell>
          <cell r="AM42">
            <v>1148.1950222033247</v>
          </cell>
          <cell r="AN42">
            <v>121.43566985265628</v>
          </cell>
          <cell r="AO42">
            <v>6128.9476169607296</v>
          </cell>
          <cell r="AP42">
            <v>6628.0671720942537</v>
          </cell>
          <cell r="AQ42">
            <v>2243.8586133530471</v>
          </cell>
          <cell r="AR42">
            <v>0</v>
          </cell>
          <cell r="AS42">
            <v>150.82835778256</v>
          </cell>
          <cell r="AT42">
            <v>13068.60000443225</v>
          </cell>
          <cell r="AU42">
            <v>358.66423972832121</v>
          </cell>
          <cell r="AV42">
            <v>4253.1886138554746</v>
          </cell>
          <cell r="AW42">
            <v>2675.1804699197423</v>
          </cell>
          <cell r="AX42">
            <v>21102.106439187854</v>
          </cell>
          <cell r="AY42">
            <v>197.41526335811298</v>
          </cell>
          <cell r="AZ42">
            <v>34.013223352346174</v>
          </cell>
          <cell r="BA42">
            <v>12.199865994878831</v>
          </cell>
          <cell r="BB42">
            <v>3448.481533454315</v>
          </cell>
          <cell r="BC42">
            <v>280.33042457033082</v>
          </cell>
          <cell r="BD42">
            <v>1042.1889303008718</v>
          </cell>
          <cell r="BE42">
            <v>103.59378060164494</v>
          </cell>
          <cell r="BF42">
            <v>3712.8021093469988</v>
          </cell>
          <cell r="BG42">
            <v>3800.0206052609278</v>
          </cell>
          <cell r="BH42">
            <v>176.15288753717567</v>
          </cell>
          <cell r="BI42">
            <v>993.46680416499601</v>
          </cell>
          <cell r="BJ42">
            <v>4.1721735476378656</v>
          </cell>
          <cell r="BK42">
            <v>11.89356380295861</v>
          </cell>
          <cell r="BL42">
            <v>229.89942599951905</v>
          </cell>
          <cell r="BM42">
            <v>23.039274707094979</v>
          </cell>
          <cell r="BN42">
            <v>3019.1253680284294</v>
          </cell>
        </row>
        <row r="43">
          <cell r="A43" t="str">
            <v>P39</v>
          </cell>
          <cell r="B43" t="str">
            <v xml:space="preserve">Basic chemicals </v>
          </cell>
          <cell r="C43">
            <v>83233.859329757237</v>
          </cell>
          <cell r="E43">
            <v>0</v>
          </cell>
          <cell r="F43">
            <v>0</v>
          </cell>
          <cell r="G43">
            <v>0</v>
          </cell>
          <cell r="H43">
            <v>57.158060492815011</v>
          </cell>
          <cell r="I43">
            <v>384.76380558362717</v>
          </cell>
          <cell r="J43">
            <v>442.96824922609579</v>
          </cell>
          <cell r="K43">
            <v>77.795635441904551</v>
          </cell>
          <cell r="L43">
            <v>1139.0395852636855</v>
          </cell>
          <cell r="M43">
            <v>659.06522733813756</v>
          </cell>
          <cell r="N43">
            <v>951.15899770579051</v>
          </cell>
          <cell r="O43">
            <v>137.06116605471692</v>
          </cell>
          <cell r="P43">
            <v>139.32483855888475</v>
          </cell>
          <cell r="Q43">
            <v>232.1356374732155</v>
          </cell>
          <cell r="R43">
            <v>123.39904593733897</v>
          </cell>
          <cell r="S43">
            <v>1615.5036233439605</v>
          </cell>
          <cell r="T43">
            <v>86.334923357937853</v>
          </cell>
          <cell r="U43">
            <v>944.42655686358148</v>
          </cell>
          <cell r="V43">
            <v>26804.625038626837</v>
          </cell>
          <cell r="W43">
            <v>9509.0288613091907</v>
          </cell>
          <cell r="X43">
            <v>2153.1349199822366</v>
          </cell>
          <cell r="Y43">
            <v>7469.1891710579403</v>
          </cell>
          <cell r="Z43">
            <v>47.854123169954825</v>
          </cell>
          <cell r="AA43">
            <v>153.18928641237449</v>
          </cell>
          <cell r="AB43">
            <v>674.95929926876772</v>
          </cell>
          <cell r="AC43">
            <v>3474.7182010361507</v>
          </cell>
          <cell r="AD43">
            <v>116.02052442969971</v>
          </cell>
          <cell r="AE43">
            <v>429.73081448222331</v>
          </cell>
          <cell r="AF43">
            <v>545.99429163036837</v>
          </cell>
          <cell r="AG43">
            <v>61.416498448961157</v>
          </cell>
          <cell r="AH43">
            <v>65.906659083987705</v>
          </cell>
          <cell r="AI43">
            <v>968.1666385568883</v>
          </cell>
          <cell r="AJ43">
            <v>16.57976080333491</v>
          </cell>
          <cell r="AK43">
            <v>289.48739512300267</v>
          </cell>
          <cell r="AL43">
            <v>440.27250331438654</v>
          </cell>
          <cell r="AM43">
            <v>34.881645437082895</v>
          </cell>
          <cell r="AN43">
            <v>96.898220324634011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31.714225869765926</v>
          </cell>
          <cell r="AU43">
            <v>0.87038846596377051</v>
          </cell>
          <cell r="AV43">
            <v>10.321425731966842</v>
          </cell>
          <cell r="AW43">
            <v>6.4919943709844912</v>
          </cell>
          <cell r="AX43">
            <v>51.209538107622102</v>
          </cell>
          <cell r="AY43">
            <v>0.32699563769636675</v>
          </cell>
          <cell r="AZ43">
            <v>5.6338985502015985E-2</v>
          </cell>
          <cell r="BA43">
            <v>2.020767236000881E-2</v>
          </cell>
          <cell r="BB43">
            <v>3.2239168400482239</v>
          </cell>
          <cell r="BC43">
            <v>0.2620753417939472</v>
          </cell>
          <cell r="BD43">
            <v>0.97432171531544576</v>
          </cell>
          <cell r="BE43">
            <v>9.6847766347573305E-2</v>
          </cell>
          <cell r="BF43">
            <v>3.4710248925417169</v>
          </cell>
          <cell r="BG43">
            <v>107.15723391374014</v>
          </cell>
          <cell r="BH43">
            <v>83.06248890863327</v>
          </cell>
          <cell r="BI43">
            <v>468.45570660676742</v>
          </cell>
          <cell r="BJ43">
            <v>1.9673314691047932</v>
          </cell>
          <cell r="BK43">
            <v>5.6082476153499758</v>
          </cell>
          <cell r="BL43">
            <v>108.40593525982499</v>
          </cell>
          <cell r="BM43">
            <v>10.863855407520042</v>
          </cell>
          <cell r="BN43">
            <v>326.80134994336964</v>
          </cell>
        </row>
        <row r="44">
          <cell r="A44" t="str">
            <v>P40</v>
          </cell>
          <cell r="B44" t="str">
            <v>Fertilizers, pesticides</v>
          </cell>
          <cell r="C44">
            <v>26203.99804209288</v>
          </cell>
          <cell r="E44">
            <v>12139.82696184164</v>
          </cell>
          <cell r="F44">
            <v>1232.9761425257104</v>
          </cell>
          <cell r="G44">
            <v>113.83876132833551</v>
          </cell>
          <cell r="H44">
            <v>130.57411936938399</v>
          </cell>
          <cell r="I44">
            <v>152.25827100184873</v>
          </cell>
          <cell r="J44">
            <v>891.61164412533287</v>
          </cell>
          <cell r="K44">
            <v>156.59980252329564</v>
          </cell>
          <cell r="L44">
            <v>0.26083613972590319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2425.257673106637</v>
          </cell>
          <cell r="W44">
            <v>3025.4810401691439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0.58393461629752896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32.381717275481584</v>
          </cell>
          <cell r="AN44">
            <v>242.08780280125995</v>
          </cell>
          <cell r="AO44">
            <v>0</v>
          </cell>
          <cell r="AP44">
            <v>189.68606277689611</v>
          </cell>
          <cell r="AQ44">
            <v>64.216112290919725</v>
          </cell>
          <cell r="AR44">
            <v>0</v>
          </cell>
          <cell r="AS44">
            <v>292.34943802452187</v>
          </cell>
          <cell r="AT44">
            <v>8.5316196599961049</v>
          </cell>
          <cell r="AU44">
            <v>0.23414802488146363</v>
          </cell>
          <cell r="AV44">
            <v>2.7766239370195844</v>
          </cell>
          <cell r="AW44">
            <v>1.7464473840705366</v>
          </cell>
          <cell r="AX44">
            <v>13.776161647218824</v>
          </cell>
          <cell r="AY44">
            <v>0</v>
          </cell>
          <cell r="AZ44">
            <v>0</v>
          </cell>
          <cell r="BA44">
            <v>0</v>
          </cell>
          <cell r="BB44">
            <v>100.87321238553703</v>
          </cell>
          <cell r="BC44">
            <v>8.2000817407554045</v>
          </cell>
          <cell r="BD44">
            <v>30.485575837429383</v>
          </cell>
          <cell r="BE44">
            <v>3.0302721157340615</v>
          </cell>
          <cell r="BF44">
            <v>108.60498224749847</v>
          </cell>
          <cell r="BG44">
            <v>123.66583009554184</v>
          </cell>
          <cell r="BH44">
            <v>84.365707856447187</v>
          </cell>
          <cell r="BI44">
            <v>475.80559897193814</v>
          </cell>
          <cell r="BJ44">
            <v>1.9981981537039986</v>
          </cell>
          <cell r="BK44">
            <v>5.6962388933911994</v>
          </cell>
          <cell r="BL44">
            <v>110.10678326886446</v>
          </cell>
          <cell r="BM44">
            <v>11.034305178522867</v>
          </cell>
          <cell r="BN44">
            <v>250.44304292872022</v>
          </cell>
        </row>
        <row r="45">
          <cell r="A45" t="str">
            <v>P41</v>
          </cell>
          <cell r="B45" t="str">
            <v>Paint, related products</v>
          </cell>
          <cell r="C45">
            <v>27542.873435902453</v>
          </cell>
          <cell r="E45">
            <v>217.41851101717205</v>
          </cell>
          <cell r="F45">
            <v>22.632720961702802</v>
          </cell>
          <cell r="G45">
            <v>1.9344263318451427</v>
          </cell>
          <cell r="H45">
            <v>74.178768599220987</v>
          </cell>
          <cell r="I45">
            <v>152.07693646732653</v>
          </cell>
          <cell r="J45">
            <v>540.65776125159118</v>
          </cell>
          <cell r="K45">
            <v>95.142244980441802</v>
          </cell>
          <cell r="L45">
            <v>4.7540772849886661E-3</v>
          </cell>
          <cell r="M45">
            <v>0</v>
          </cell>
          <cell r="N45">
            <v>169.49345339629031</v>
          </cell>
          <cell r="O45">
            <v>27.264880957034151</v>
          </cell>
          <cell r="P45">
            <v>0.65107801644498808</v>
          </cell>
          <cell r="Q45">
            <v>1.4292829585146642</v>
          </cell>
          <cell r="R45">
            <v>237.04550438394926</v>
          </cell>
          <cell r="S45">
            <v>1317.786594877721</v>
          </cell>
          <cell r="T45">
            <v>1722.8677713252157</v>
          </cell>
          <cell r="U45">
            <v>0.71457530590990914</v>
          </cell>
          <cell r="V45">
            <v>21.096767271988938</v>
          </cell>
          <cell r="W45">
            <v>689.4350880433841</v>
          </cell>
          <cell r="X45">
            <v>354.07422671423114</v>
          </cell>
          <cell r="Y45">
            <v>373.79785324546015</v>
          </cell>
          <cell r="Z45">
            <v>6.554486619260925</v>
          </cell>
          <cell r="AA45">
            <v>396.74176326149819</v>
          </cell>
          <cell r="AB45">
            <v>627.86192220396697</v>
          </cell>
          <cell r="AC45">
            <v>15.986883837841965</v>
          </cell>
          <cell r="AD45">
            <v>699.64933587564576</v>
          </cell>
          <cell r="AE45">
            <v>157.3485982364833</v>
          </cell>
          <cell r="AF45">
            <v>72.717957790522192</v>
          </cell>
          <cell r="AG45">
            <v>1.6272234647225121</v>
          </cell>
          <cell r="AH45">
            <v>0</v>
          </cell>
          <cell r="AI45">
            <v>2094.0461914371595</v>
          </cell>
          <cell r="AJ45">
            <v>8.9621500966728878</v>
          </cell>
          <cell r="AK45">
            <v>197.55612648020974</v>
          </cell>
          <cell r="AL45">
            <v>31.703146929034613</v>
          </cell>
          <cell r="AM45">
            <v>197.74569557129431</v>
          </cell>
          <cell r="AN45">
            <v>54.355218803490374</v>
          </cell>
          <cell r="AO45">
            <v>3307.7755654639377</v>
          </cell>
          <cell r="AP45">
            <v>540.10165903466032</v>
          </cell>
          <cell r="AQ45">
            <v>182.84542510577344</v>
          </cell>
          <cell r="AR45">
            <v>0</v>
          </cell>
          <cell r="AS45">
            <v>289.55538689434087</v>
          </cell>
          <cell r="AT45">
            <v>877.23553359188418</v>
          </cell>
          <cell r="AU45">
            <v>24.07549512661598</v>
          </cell>
          <cell r="AV45">
            <v>285.49715974756532</v>
          </cell>
          <cell r="AW45">
            <v>179.57266778298523</v>
          </cell>
          <cell r="AX45">
            <v>1416.4881927532697</v>
          </cell>
          <cell r="AY45">
            <v>37.337216770167103</v>
          </cell>
          <cell r="AZ45">
            <v>6.4329326504756619</v>
          </cell>
          <cell r="BA45">
            <v>2.3073648585696289</v>
          </cell>
          <cell r="BB45">
            <v>696.25564768671586</v>
          </cell>
          <cell r="BC45">
            <v>56.59930013602154</v>
          </cell>
          <cell r="BD45">
            <v>210.42012887095507</v>
          </cell>
          <cell r="BE45">
            <v>20.915801377907975</v>
          </cell>
          <cell r="BF45">
            <v>749.62252582705992</v>
          </cell>
          <cell r="BG45">
            <v>1311.6806633560743</v>
          </cell>
          <cell r="BH45">
            <v>334.70017179813965</v>
          </cell>
          <cell r="BI45">
            <v>1887.6415520557359</v>
          </cell>
          <cell r="BJ45">
            <v>7.9273591406292176</v>
          </cell>
          <cell r="BK45">
            <v>22.598425173713522</v>
          </cell>
          <cell r="BL45">
            <v>436.82155004183289</v>
          </cell>
          <cell r="BM45">
            <v>43.775888720199411</v>
          </cell>
          <cell r="BN45">
            <v>2477.146095901925</v>
          </cell>
        </row>
        <row r="46">
          <cell r="A46" t="str">
            <v>P42</v>
          </cell>
          <cell r="B46" t="str">
            <v>Pharmaceutical products</v>
          </cell>
          <cell r="C46">
            <v>41230.741737230688</v>
          </cell>
          <cell r="E46">
            <v>2136.1271950691762</v>
          </cell>
          <cell r="F46">
            <v>216.36525137062304</v>
          </cell>
          <cell r="G46">
            <v>20.953228334042201</v>
          </cell>
          <cell r="H46">
            <v>11.708494641410363</v>
          </cell>
          <cell r="I46">
            <v>77.109384649406849</v>
          </cell>
          <cell r="J46">
            <v>87.625754497157985</v>
          </cell>
          <cell r="K46">
            <v>15.227286172098077</v>
          </cell>
          <cell r="L46">
            <v>44.692830634649781</v>
          </cell>
          <cell r="M46">
            <v>48.788282682050152</v>
          </cell>
          <cell r="N46">
            <v>0</v>
          </cell>
          <cell r="O46">
            <v>24.866386729716439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93.424852329719613</v>
          </cell>
          <cell r="W46">
            <v>7902.8797511710818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0.23407009901433462</v>
          </cell>
          <cell r="AI46">
            <v>0</v>
          </cell>
          <cell r="AJ46">
            <v>0</v>
          </cell>
          <cell r="AK46">
            <v>0</v>
          </cell>
          <cell r="AL46">
            <v>2.3529359028300196</v>
          </cell>
          <cell r="AM46">
            <v>13.171799249747238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2.0217112991812649</v>
          </cell>
          <cell r="AU46">
            <v>5.5485327106582112E-2</v>
          </cell>
          <cell r="AV46">
            <v>0.65796791356873541</v>
          </cell>
          <cell r="AW46">
            <v>0.41385018912136468</v>
          </cell>
          <cell r="AX46">
            <v>3.2644940552287411</v>
          </cell>
          <cell r="AY46">
            <v>0</v>
          </cell>
          <cell r="AZ46">
            <v>0</v>
          </cell>
          <cell r="BA46">
            <v>0</v>
          </cell>
          <cell r="BB46">
            <v>258.62015424140003</v>
          </cell>
          <cell r="BC46">
            <v>21.02348437641604</v>
          </cell>
          <cell r="BD46">
            <v>78.159346161006354</v>
          </cell>
          <cell r="BE46">
            <v>7.769054077204383</v>
          </cell>
          <cell r="BF46">
            <v>278.44297406612236</v>
          </cell>
          <cell r="BG46">
            <v>8380.3652471056266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9.7288054570367084</v>
          </cell>
        </row>
        <row r="47">
          <cell r="A47" t="str">
            <v>P43</v>
          </cell>
          <cell r="B47" t="str">
            <v>Soap, cleaning, perfume</v>
          </cell>
          <cell r="C47">
            <v>36377.118616609187</v>
          </cell>
          <cell r="E47">
            <v>9.1204133161472765</v>
          </cell>
          <cell r="F47">
            <v>1.047230339275051</v>
          </cell>
          <cell r="G47">
            <v>0</v>
          </cell>
          <cell r="H47">
            <v>30.180526506353708</v>
          </cell>
          <cell r="I47">
            <v>45.391034182560773</v>
          </cell>
          <cell r="J47">
            <v>147.54415237842147</v>
          </cell>
          <cell r="K47">
            <v>25.847061141113958</v>
          </cell>
          <cell r="L47">
            <v>0</v>
          </cell>
          <cell r="M47">
            <v>0.67940827243809276</v>
          </cell>
          <cell r="N47">
            <v>2.648259257919007</v>
          </cell>
          <cell r="O47">
            <v>61.185253700014727</v>
          </cell>
          <cell r="P47">
            <v>47.196435775825599</v>
          </cell>
          <cell r="Q47">
            <v>3.9090399443963952</v>
          </cell>
          <cell r="R47">
            <v>48.763110416664091</v>
          </cell>
          <cell r="S47">
            <v>232.61943823637776</v>
          </cell>
          <cell r="T47">
            <v>94.120962930870135</v>
          </cell>
          <cell r="U47">
            <v>0</v>
          </cell>
          <cell r="V47">
            <v>1.0956438077301984</v>
          </cell>
          <cell r="W47">
            <v>1211.0796847132215</v>
          </cell>
          <cell r="X47">
            <v>0.27786598968982956</v>
          </cell>
          <cell r="Y47">
            <v>45.821988371328487</v>
          </cell>
          <cell r="Z47">
            <v>0</v>
          </cell>
          <cell r="AA47">
            <v>0</v>
          </cell>
          <cell r="AB47">
            <v>26.228412661397055</v>
          </cell>
          <cell r="AC47">
            <v>0</v>
          </cell>
          <cell r="AD47">
            <v>123.72741975710552</v>
          </cell>
          <cell r="AE47">
            <v>14.631393837960792</v>
          </cell>
          <cell r="AF47">
            <v>15.542724130195515</v>
          </cell>
          <cell r="AG47">
            <v>0.61250091263985096</v>
          </cell>
          <cell r="AH47">
            <v>0</v>
          </cell>
          <cell r="AI47">
            <v>219.28650472192913</v>
          </cell>
          <cell r="AJ47">
            <v>1.7060560484711325</v>
          </cell>
          <cell r="AK47">
            <v>23.476287721773069</v>
          </cell>
          <cell r="AL47">
            <v>8.9480399212501478</v>
          </cell>
          <cell r="AM47">
            <v>0</v>
          </cell>
          <cell r="AN47">
            <v>0</v>
          </cell>
          <cell r="AO47">
            <v>0</v>
          </cell>
          <cell r="AP47">
            <v>735.96982473260573</v>
          </cell>
          <cell r="AQ47">
            <v>249.15441976011056</v>
          </cell>
          <cell r="AR47">
            <v>0</v>
          </cell>
          <cell r="AS47">
            <v>34.278533246993256</v>
          </cell>
          <cell r="AT47">
            <v>95.608550748399381</v>
          </cell>
          <cell r="AU47">
            <v>2.6239511618743645</v>
          </cell>
          <cell r="AV47">
            <v>31.115896063266259</v>
          </cell>
          <cell r="AW47">
            <v>19.571348700909322</v>
          </cell>
          <cell r="AX47">
            <v>154.3808681652927</v>
          </cell>
          <cell r="AY47">
            <v>17.103405105135728</v>
          </cell>
          <cell r="AZ47">
            <v>2.9467931102741343</v>
          </cell>
          <cell r="BA47">
            <v>1.0569560164163851</v>
          </cell>
          <cell r="BB47">
            <v>83.764331428895957</v>
          </cell>
          <cell r="BC47">
            <v>6.8092841343392614</v>
          </cell>
          <cell r="BD47">
            <v>25.314985196340547</v>
          </cell>
          <cell r="BE47">
            <v>2.5163144091412355</v>
          </cell>
          <cell r="BF47">
            <v>90.184733019498196</v>
          </cell>
          <cell r="BG47">
            <v>166.02945390663305</v>
          </cell>
          <cell r="BH47">
            <v>84.111909913179844</v>
          </cell>
          <cell r="BI47">
            <v>474.37422969308778</v>
          </cell>
          <cell r="BJ47">
            <v>1.99218696035856</v>
          </cell>
          <cell r="BK47">
            <v>5.6791028584756074</v>
          </cell>
          <cell r="BL47">
            <v>109.77554827015055</v>
          </cell>
          <cell r="BM47">
            <v>11.001110601829785</v>
          </cell>
          <cell r="BN47">
            <v>170.19429293973431</v>
          </cell>
        </row>
        <row r="48">
          <cell r="A48" t="str">
            <v>P44</v>
          </cell>
          <cell r="B48" t="str">
            <v>Chemical products, n.e.c.</v>
          </cell>
          <cell r="C48">
            <v>32194.136180795867</v>
          </cell>
          <cell r="E48">
            <v>38.890589052685158</v>
          </cell>
          <cell r="F48">
            <v>3.8643938919507481</v>
          </cell>
          <cell r="G48">
            <v>0</v>
          </cell>
          <cell r="H48">
            <v>1658.4051895498144</v>
          </cell>
          <cell r="I48">
            <v>2473.0911324023582</v>
          </cell>
          <cell r="J48">
            <v>6583.9754034294356</v>
          </cell>
          <cell r="K48">
            <v>1152.7228845692716</v>
          </cell>
          <cell r="L48">
            <v>935.83435831996189</v>
          </cell>
          <cell r="M48">
            <v>238.08111759314914</v>
          </cell>
          <cell r="N48">
            <v>476.73804232864632</v>
          </cell>
          <cell r="O48">
            <v>117.41202183477333</v>
          </cell>
          <cell r="P48">
            <v>8.4425682330986351</v>
          </cell>
          <cell r="Q48">
            <v>41.998405240583509</v>
          </cell>
          <cell r="R48">
            <v>356.39736684883002</v>
          </cell>
          <cell r="S48">
            <v>824.95105339901181</v>
          </cell>
          <cell r="T48">
            <v>96.956392046796097</v>
          </cell>
          <cell r="U48">
            <v>85.698575877824965</v>
          </cell>
          <cell r="V48">
            <v>848.05079014946125</v>
          </cell>
          <cell r="W48">
            <v>3615.605764831912</v>
          </cell>
          <cell r="X48">
            <v>905.11583226407402</v>
          </cell>
          <cell r="Y48">
            <v>837.7390727335578</v>
          </cell>
          <cell r="Z48">
            <v>40.650529234163848</v>
          </cell>
          <cell r="AA48">
            <v>417.9848481773688</v>
          </cell>
          <cell r="AB48">
            <v>591.99276528079315</v>
          </cell>
          <cell r="AC48">
            <v>92.452037161425437</v>
          </cell>
          <cell r="AD48">
            <v>173.85472003015514</v>
          </cell>
          <cell r="AE48">
            <v>146.36227096655284</v>
          </cell>
          <cell r="AF48">
            <v>372.57455144995237</v>
          </cell>
          <cell r="AG48">
            <v>3.3698989603664926</v>
          </cell>
          <cell r="AH48">
            <v>20.326853036987494</v>
          </cell>
          <cell r="AI48">
            <v>236.6133564649349</v>
          </cell>
          <cell r="AJ48">
            <v>65.498956929929946</v>
          </cell>
          <cell r="AK48">
            <v>201.28383524720491</v>
          </cell>
          <cell r="AL48">
            <v>99.120418178425552</v>
          </cell>
          <cell r="AM48">
            <v>15.486666852506344</v>
          </cell>
          <cell r="AN48">
            <v>392.05321001468258</v>
          </cell>
          <cell r="AO48">
            <v>38.010081395492236</v>
          </cell>
          <cell r="AP48">
            <v>611.71897329801277</v>
          </cell>
          <cell r="AQ48">
            <v>207.09067237055817</v>
          </cell>
          <cell r="AR48">
            <v>0</v>
          </cell>
          <cell r="AS48">
            <v>79.574435786356716</v>
          </cell>
          <cell r="AT48">
            <v>246.63749603738557</v>
          </cell>
          <cell r="AU48">
            <v>6.7689002628241699</v>
          </cell>
          <cell r="AV48">
            <v>80.268413566889734</v>
          </cell>
          <cell r="AW48">
            <v>50.48741351983756</v>
          </cell>
          <cell r="AX48">
            <v>398.25005673985697</v>
          </cell>
          <cell r="AY48">
            <v>43.114521267404029</v>
          </cell>
          <cell r="AZ48">
            <v>7.4283204685015605</v>
          </cell>
          <cell r="BA48">
            <v>2.6643906501876211</v>
          </cell>
          <cell r="BB48">
            <v>379.73927713362696</v>
          </cell>
          <cell r="BC48">
            <v>30.869375912901553</v>
          </cell>
          <cell r="BD48">
            <v>114.76357555920983</v>
          </cell>
          <cell r="BE48">
            <v>11.407521536530663</v>
          </cell>
          <cell r="BF48">
            <v>408.84568337280928</v>
          </cell>
          <cell r="BG48">
            <v>880.40372899025283</v>
          </cell>
          <cell r="BH48">
            <v>87.611018885492683</v>
          </cell>
          <cell r="BI48">
            <v>494.10849948991671</v>
          </cell>
          <cell r="BJ48">
            <v>2.0750632055265958</v>
          </cell>
          <cell r="BK48">
            <v>5.9153571509687568</v>
          </cell>
          <cell r="BL48">
            <v>114.34228092773745</v>
          </cell>
          <cell r="BM48">
            <v>11.458763802809429</v>
          </cell>
          <cell r="BN48">
            <v>345.23102987912637</v>
          </cell>
        </row>
        <row r="49">
          <cell r="A49" t="str">
            <v>P45</v>
          </cell>
          <cell r="B49" t="str">
            <v>Rubber tyres</v>
          </cell>
          <cell r="C49">
            <v>15367.718216410882</v>
          </cell>
          <cell r="E49">
            <v>54.396643445628676</v>
          </cell>
          <cell r="F49">
            <v>4.7638743709275131</v>
          </cell>
          <cell r="G49">
            <v>0.74647825482036612</v>
          </cell>
          <cell r="H49">
            <v>131.90411515071742</v>
          </cell>
          <cell r="I49">
            <v>48.542049064514067</v>
          </cell>
          <cell r="J49">
            <v>779.33933674151399</v>
          </cell>
          <cell r="K49">
            <v>136.63299634665904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316.31857999047787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2.5259694227029885</v>
          </cell>
          <cell r="AF49">
            <v>0</v>
          </cell>
          <cell r="AG49">
            <v>0</v>
          </cell>
          <cell r="AH49">
            <v>0</v>
          </cell>
          <cell r="AI49">
            <v>9.6954292242663058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18.309903880036767</v>
          </cell>
          <cell r="AO49">
            <v>0</v>
          </cell>
          <cell r="AP49">
            <v>46.99898804930541</v>
          </cell>
          <cell r="AQ49">
            <v>15.910986025808342</v>
          </cell>
          <cell r="AR49">
            <v>0</v>
          </cell>
          <cell r="AS49">
            <v>0</v>
          </cell>
          <cell r="AT49">
            <v>1363.8244642318236</v>
          </cell>
          <cell r="AU49">
            <v>37.429798480380029</v>
          </cell>
          <cell r="AV49">
            <v>443.85800166819672</v>
          </cell>
          <cell r="AW49">
            <v>279.17883858059179</v>
          </cell>
          <cell r="AX49">
            <v>2202.1922010641756</v>
          </cell>
          <cell r="AY49">
            <v>16.329187254655917</v>
          </cell>
          <cell r="AZ49">
            <v>2.8134009691407673</v>
          </cell>
          <cell r="BA49">
            <v>1.0091109113012631</v>
          </cell>
          <cell r="BB49">
            <v>66.679909822261919</v>
          </cell>
          <cell r="BC49">
            <v>5.4204748523220534</v>
          </cell>
          <cell r="BD49">
            <v>20.151786580864172</v>
          </cell>
          <cell r="BE49">
            <v>2.0030914713194305</v>
          </cell>
          <cell r="BF49">
            <v>71.79081791143463</v>
          </cell>
          <cell r="BG49">
            <v>286.60944972485731</v>
          </cell>
          <cell r="BH49">
            <v>0.71264290515907125</v>
          </cell>
          <cell r="BI49">
            <v>4.0191624412051254</v>
          </cell>
          <cell r="BJ49">
            <v>1.6878916487752919E-2</v>
          </cell>
          <cell r="BK49">
            <v>4.8116519574205208E-2</v>
          </cell>
          <cell r="BL49">
            <v>0.93007952994313459</v>
          </cell>
          <cell r="BM49">
            <v>9.320753062624075E-2</v>
          </cell>
          <cell r="BN49">
            <v>112.05623287362158</v>
          </cell>
        </row>
        <row r="50">
          <cell r="A50" t="str">
            <v>P46</v>
          </cell>
          <cell r="B50" t="str">
            <v>Other rubber products</v>
          </cell>
          <cell r="C50">
            <v>7912.3764315417247</v>
          </cell>
          <cell r="E50">
            <v>160.18394219228622</v>
          </cell>
          <cell r="F50">
            <v>16.77717081892358</v>
          </cell>
          <cell r="G50">
            <v>1.7526061378615321</v>
          </cell>
          <cell r="H50">
            <v>401.74593369313362</v>
          </cell>
          <cell r="I50">
            <v>250.05054425568255</v>
          </cell>
          <cell r="J50">
            <v>574.41836448039248</v>
          </cell>
          <cell r="K50">
            <v>100.79668053824922</v>
          </cell>
          <cell r="L50">
            <v>0</v>
          </cell>
          <cell r="M50">
            <v>0</v>
          </cell>
          <cell r="N50">
            <v>12.881176760392485</v>
          </cell>
          <cell r="O50">
            <v>27.945576524321655</v>
          </cell>
          <cell r="P50">
            <v>0.95960848600306492</v>
          </cell>
          <cell r="Q50">
            <v>301.1499749357659</v>
          </cell>
          <cell r="R50">
            <v>90.631613087007892</v>
          </cell>
          <cell r="S50">
            <v>1.0559955344230232</v>
          </cell>
          <cell r="T50">
            <v>26.500621684072602</v>
          </cell>
          <cell r="U50">
            <v>0</v>
          </cell>
          <cell r="V50">
            <v>50.920216288085072</v>
          </cell>
          <cell r="W50">
            <v>0</v>
          </cell>
          <cell r="X50">
            <v>181.05066020792984</v>
          </cell>
          <cell r="Y50">
            <v>178.00942149866205</v>
          </cell>
          <cell r="Z50">
            <v>0</v>
          </cell>
          <cell r="AA50">
            <v>1.1717546555478771</v>
          </cell>
          <cell r="AB50">
            <v>0</v>
          </cell>
          <cell r="AC50">
            <v>0</v>
          </cell>
          <cell r="AD50">
            <v>22.570961852530658</v>
          </cell>
          <cell r="AE50">
            <v>328.94163895889096</v>
          </cell>
          <cell r="AF50">
            <v>4.7337874762012664</v>
          </cell>
          <cell r="AG50">
            <v>42.345923319962182</v>
          </cell>
          <cell r="AH50">
            <v>6.6961660329999875</v>
          </cell>
          <cell r="AI50">
            <v>2757.9364320966615</v>
          </cell>
          <cell r="AJ50">
            <v>74.428707594215922</v>
          </cell>
          <cell r="AK50">
            <v>61.246050984055586</v>
          </cell>
          <cell r="AL50">
            <v>585.48911326751841</v>
          </cell>
          <cell r="AM50">
            <v>4.5358656737276579</v>
          </cell>
          <cell r="AN50">
            <v>19.708100108440703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261.28158662322664</v>
          </cell>
          <cell r="AU50">
            <v>7.1708034211351181</v>
          </cell>
          <cell r="AV50">
            <v>85.034347126632383</v>
          </cell>
          <cell r="AW50">
            <v>53.485101498786563</v>
          </cell>
          <cell r="AX50">
            <v>421.89613651448849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47.187102558074095</v>
          </cell>
          <cell r="BH50">
            <v>18.884038182713969</v>
          </cell>
          <cell r="BI50">
            <v>106.50217163855062</v>
          </cell>
          <cell r="BJ50">
            <v>0.44726763029573069</v>
          </cell>
          <cell r="BK50">
            <v>1.2750203310531283</v>
          </cell>
          <cell r="BL50">
            <v>24.645803991392178</v>
          </cell>
          <cell r="BM50">
            <v>2.4698689266674285</v>
          </cell>
          <cell r="BN50">
            <v>100.34494270463927</v>
          </cell>
        </row>
        <row r="51">
          <cell r="A51" t="str">
            <v>P47</v>
          </cell>
          <cell r="B51" t="str">
            <v>Plastic products</v>
          </cell>
          <cell r="C51">
            <v>52693.449726008075</v>
          </cell>
          <cell r="E51">
            <v>229.87549663369089</v>
          </cell>
          <cell r="F51">
            <v>23.462152522751097</v>
          </cell>
          <cell r="G51">
            <v>2.7573124266870224</v>
          </cell>
          <cell r="H51">
            <v>156.31357508952468</v>
          </cell>
          <cell r="I51">
            <v>223.45938269275547</v>
          </cell>
          <cell r="J51">
            <v>453.5335035805291</v>
          </cell>
          <cell r="K51">
            <v>104.74794933844626</v>
          </cell>
          <cell r="L51">
            <v>6937.7506777455374</v>
          </cell>
          <cell r="M51">
            <v>2183.2619066863813</v>
          </cell>
          <cell r="N51">
            <v>385.26223110824554</v>
          </cell>
          <cell r="O51">
            <v>194.81568428504667</v>
          </cell>
          <cell r="P51">
            <v>37.026353066066136</v>
          </cell>
          <cell r="Q51">
            <v>67.096115924926295</v>
          </cell>
          <cell r="R51">
            <v>436.79215893747028</v>
          </cell>
          <cell r="S51">
            <v>213.85564342466682</v>
          </cell>
          <cell r="T51">
            <v>280.4497790989015</v>
          </cell>
          <cell r="U51">
            <v>219.54862146876386</v>
          </cell>
          <cell r="V51">
            <v>582.05317901257945</v>
          </cell>
          <cell r="W51">
            <v>4471.2453889652588</v>
          </cell>
          <cell r="X51">
            <v>205.13750629230469</v>
          </cell>
          <cell r="Y51">
            <v>2322.0163158596247</v>
          </cell>
          <cell r="Z51">
            <v>107.71964615341723</v>
          </cell>
          <cell r="AA51">
            <v>194.38714042854005</v>
          </cell>
          <cell r="AB51">
            <v>178.96186501333682</v>
          </cell>
          <cell r="AC51">
            <v>51.966469423404781</v>
          </cell>
          <cell r="AD51">
            <v>120.62980795945015</v>
          </cell>
          <cell r="AE51">
            <v>497.834132661181</v>
          </cell>
          <cell r="AF51">
            <v>1254.5106011137973</v>
          </cell>
          <cell r="AG51">
            <v>106.98075535176741</v>
          </cell>
          <cell r="AH51">
            <v>210.08038682035112</v>
          </cell>
          <cell r="AI51">
            <v>4254.3551839349357</v>
          </cell>
          <cell r="AJ51">
            <v>6.1209605129346008</v>
          </cell>
          <cell r="AK51">
            <v>497.34678920044877</v>
          </cell>
          <cell r="AL51">
            <v>676.59608138565022</v>
          </cell>
          <cell r="AM51">
            <v>5.9918025447558279</v>
          </cell>
          <cell r="AN51">
            <v>8.6567979614427379</v>
          </cell>
          <cell r="AO51">
            <v>6047.1200031918916</v>
          </cell>
          <cell r="AP51">
            <v>5736.2502100358834</v>
          </cell>
          <cell r="AQ51">
            <v>2293.3881275810559</v>
          </cell>
          <cell r="AR51">
            <v>17.866688294871491</v>
          </cell>
          <cell r="AS51">
            <v>0</v>
          </cell>
          <cell r="AT51">
            <v>228.45179613005598</v>
          </cell>
          <cell r="AU51">
            <v>1.978149827380542</v>
          </cell>
          <cell r="AV51">
            <v>24.347158139003419</v>
          </cell>
          <cell r="AW51">
            <v>42.036564582828689</v>
          </cell>
          <cell r="AX51">
            <v>245.89632427895069</v>
          </cell>
          <cell r="AY51">
            <v>0</v>
          </cell>
          <cell r="AZ51">
            <v>0</v>
          </cell>
          <cell r="BA51">
            <v>0</v>
          </cell>
          <cell r="BB51">
            <v>445.42904645590954</v>
          </cell>
          <cell r="BC51">
            <v>0.62968966574209695</v>
          </cell>
          <cell r="BD51">
            <v>0.37979676252660405</v>
          </cell>
          <cell r="BE51">
            <v>0.35347918512381632</v>
          </cell>
          <cell r="BF51">
            <v>72.002439930993049</v>
          </cell>
          <cell r="BG51">
            <v>51.760507151362702</v>
          </cell>
          <cell r="BH51">
            <v>29.691800203653305</v>
          </cell>
          <cell r="BI51">
            <v>57.107907695240726</v>
          </cell>
          <cell r="BJ51">
            <v>0.75478445867390509</v>
          </cell>
          <cell r="BK51">
            <v>0.63600051496749399</v>
          </cell>
          <cell r="BL51">
            <v>7.3826590930643921</v>
          </cell>
          <cell r="BM51">
            <v>1.9003026520426476</v>
          </cell>
          <cell r="BN51">
            <v>2818.2047023759651</v>
          </cell>
        </row>
        <row r="52">
          <cell r="A52" t="str">
            <v>P48</v>
          </cell>
          <cell r="B52" t="str">
            <v>Glass products</v>
          </cell>
          <cell r="C52">
            <v>11726.310039059954</v>
          </cell>
          <cell r="E52">
            <v>15.147847145309292</v>
          </cell>
          <cell r="F52">
            <v>1.6306091917851782</v>
          </cell>
          <cell r="G52">
            <v>0</v>
          </cell>
          <cell r="H52">
            <v>16.666893059078014</v>
          </cell>
          <cell r="I52">
            <v>25.294905425682416</v>
          </cell>
          <cell r="J52">
            <v>42.325588989218417</v>
          </cell>
          <cell r="K52">
            <v>7.3133065549645204</v>
          </cell>
          <cell r="L52">
            <v>271.52056136836927</v>
          </cell>
          <cell r="M52">
            <v>1707.2458944271445</v>
          </cell>
          <cell r="N52">
            <v>0.54266628764229108</v>
          </cell>
          <cell r="O52">
            <v>0</v>
          </cell>
          <cell r="P52">
            <v>8.8731252649459687E-3</v>
          </cell>
          <cell r="Q52">
            <v>0</v>
          </cell>
          <cell r="R52">
            <v>85.763426090802596</v>
          </cell>
          <cell r="S52">
            <v>0</v>
          </cell>
          <cell r="T52">
            <v>16.528901417915097</v>
          </cell>
          <cell r="U52">
            <v>3.7331237394695718</v>
          </cell>
          <cell r="V52">
            <v>8.703719822405608</v>
          </cell>
          <cell r="W52">
            <v>924.4774401916892</v>
          </cell>
          <cell r="X52">
            <v>0</v>
          </cell>
          <cell r="Y52">
            <v>6.3813535521470355</v>
          </cell>
          <cell r="Z52">
            <v>2011.4941980109415</v>
          </cell>
          <cell r="AA52">
            <v>18.860604383156023</v>
          </cell>
          <cell r="AB52">
            <v>1.0108216081809716</v>
          </cell>
          <cell r="AC52">
            <v>0.72960857588470063</v>
          </cell>
          <cell r="AD52">
            <v>1.3897056119527624</v>
          </cell>
          <cell r="AE52">
            <v>87.617003830111386</v>
          </cell>
          <cell r="AF52">
            <v>55.458106760307032</v>
          </cell>
          <cell r="AG52">
            <v>0.64479699490625175</v>
          </cell>
          <cell r="AH52">
            <v>165.89591866381144</v>
          </cell>
          <cell r="AI52">
            <v>854.91858858233263</v>
          </cell>
          <cell r="AJ52">
            <v>107.64274051771835</v>
          </cell>
          <cell r="AK52">
            <v>155.08534700623375</v>
          </cell>
          <cell r="AL52">
            <v>11.320962905879471</v>
          </cell>
          <cell r="AM52">
            <v>54.654892887851354</v>
          </cell>
          <cell r="AN52">
            <v>19.252595772589927</v>
          </cell>
          <cell r="AO52">
            <v>676.22813330413146</v>
          </cell>
          <cell r="AP52">
            <v>24.567609127071886</v>
          </cell>
          <cell r="AQ52">
            <v>8.3170915318066907</v>
          </cell>
          <cell r="AR52">
            <v>0</v>
          </cell>
          <cell r="AS52">
            <v>42.174943138852001</v>
          </cell>
          <cell r="AT52">
            <v>29.21008864612854</v>
          </cell>
          <cell r="AU52">
            <v>0.80166308809722053</v>
          </cell>
          <cell r="AV52">
            <v>9.5064518308990404</v>
          </cell>
          <cell r="AW52">
            <v>5.9793901905517854</v>
          </cell>
          <cell r="AX52">
            <v>47.16606212598591</v>
          </cell>
          <cell r="AY52">
            <v>0</v>
          </cell>
          <cell r="AZ52">
            <v>0</v>
          </cell>
          <cell r="BA52">
            <v>0</v>
          </cell>
          <cell r="BB52">
            <v>14.786386519364504</v>
          </cell>
          <cell r="BC52">
            <v>1.2019997702241993</v>
          </cell>
          <cell r="BD52">
            <v>4.4686938874790849</v>
          </cell>
          <cell r="BE52">
            <v>0.44418903396121612</v>
          </cell>
          <cell r="BF52">
            <v>15.919739318924208</v>
          </cell>
          <cell r="BG52">
            <v>247.37637555005944</v>
          </cell>
          <cell r="BH52">
            <v>30.237591887736968</v>
          </cell>
          <cell r="BI52">
            <v>170.53392764859177</v>
          </cell>
          <cell r="BJ52">
            <v>0.71617606036495052</v>
          </cell>
          <cell r="BK52">
            <v>2.0415942843328407</v>
          </cell>
          <cell r="BL52">
            <v>39.4634746883237</v>
          </cell>
          <cell r="BM52">
            <v>3.9548155907212617</v>
          </cell>
          <cell r="BN52">
            <v>316.04751590761333</v>
          </cell>
        </row>
        <row r="53">
          <cell r="A53" t="str">
            <v>P49</v>
          </cell>
          <cell r="B53" t="str">
            <v>Non-structural ceramic</v>
          </cell>
          <cell r="C53">
            <v>4149.027314040497</v>
          </cell>
          <cell r="E53">
            <v>65.205658264271037</v>
          </cell>
          <cell r="F53">
            <v>7.1180068781128236</v>
          </cell>
          <cell r="G53">
            <v>0.74357367392659968</v>
          </cell>
          <cell r="H53">
            <v>64.598239425493148</v>
          </cell>
          <cell r="I53">
            <v>97.788873131648941</v>
          </cell>
          <cell r="J53">
            <v>137.23488766351235</v>
          </cell>
          <cell r="K53">
            <v>23.866826244065656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12.76095815890003</v>
          </cell>
          <cell r="AO53">
            <v>767.37983868790411</v>
          </cell>
          <cell r="AP53">
            <v>584.31348663079518</v>
          </cell>
          <cell r="AQ53">
            <v>197.89685428043188</v>
          </cell>
          <cell r="AR53">
            <v>0</v>
          </cell>
          <cell r="AS53">
            <v>81.604515994036191</v>
          </cell>
          <cell r="AT53">
            <v>25.918111652903775</v>
          </cell>
          <cell r="AU53">
            <v>0.7113156579916563</v>
          </cell>
          <cell r="AV53">
            <v>8.4350747086434463</v>
          </cell>
          <cell r="AW53">
            <v>5.3055129155022209</v>
          </cell>
          <cell r="AX53">
            <v>41.850446919856253</v>
          </cell>
          <cell r="AY53">
            <v>0</v>
          </cell>
          <cell r="AZ53">
            <v>0</v>
          </cell>
          <cell r="BA53">
            <v>0</v>
          </cell>
          <cell r="BB53">
            <v>150.9640291328945</v>
          </cell>
          <cell r="BC53">
            <v>12.272013050126649</v>
          </cell>
          <cell r="BD53">
            <v>45.62386038887179</v>
          </cell>
          <cell r="BE53">
            <v>4.5350205187464327</v>
          </cell>
          <cell r="BF53">
            <v>162.53517971972008</v>
          </cell>
          <cell r="BG53">
            <v>32.759302450408043</v>
          </cell>
          <cell r="BH53">
            <v>23.710001900758783</v>
          </cell>
          <cell r="BI53">
            <v>133.71963493997097</v>
          </cell>
          <cell r="BJ53">
            <v>0.56157037291774536</v>
          </cell>
          <cell r="BK53">
            <v>1.6008617532053213</v>
          </cell>
          <cell r="BL53">
            <v>30.944232045481371</v>
          </cell>
          <cell r="BM53">
            <v>3.1010632566669796</v>
          </cell>
          <cell r="BN53">
            <v>225.96636399756522</v>
          </cell>
        </row>
        <row r="54">
          <cell r="A54" t="str">
            <v>P50</v>
          </cell>
          <cell r="B54" t="str">
            <v>Structure non-refractory clay</v>
          </cell>
          <cell r="C54">
            <v>12023.031065109097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740.70459817023652</v>
          </cell>
          <cell r="AB54">
            <v>0</v>
          </cell>
          <cell r="AC54">
            <v>19.127627820713951</v>
          </cell>
          <cell r="AD54">
            <v>0</v>
          </cell>
          <cell r="AE54">
            <v>0</v>
          </cell>
          <cell r="AF54">
            <v>3.5773095624410547</v>
          </cell>
          <cell r="AG54">
            <v>0</v>
          </cell>
          <cell r="AH54">
            <v>0</v>
          </cell>
          <cell r="AI54">
            <v>8.3548245160814757E-2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10631.059580369869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3.7739690821692848</v>
          </cell>
          <cell r="AZ54">
            <v>0.65022760212728725</v>
          </cell>
          <cell r="BA54">
            <v>0.2332236945010713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1.9193055775913601</v>
          </cell>
        </row>
        <row r="55">
          <cell r="A55" t="str">
            <v>P51</v>
          </cell>
          <cell r="B55" t="str">
            <v>Plaster, cement</v>
          </cell>
          <cell r="C55">
            <v>13110.409186542032</v>
          </cell>
          <cell r="E55">
            <v>190.86826808906724</v>
          </cell>
          <cell r="F55">
            <v>20.546256466716905</v>
          </cell>
          <cell r="G55">
            <v>2.7595786495544279</v>
          </cell>
          <cell r="H55">
            <v>27.662222580974653</v>
          </cell>
          <cell r="I55">
            <v>594.59587472095518</v>
          </cell>
          <cell r="J55">
            <v>64.153221946207168</v>
          </cell>
          <cell r="K55">
            <v>12.03955951782557</v>
          </cell>
          <cell r="L55">
            <v>0</v>
          </cell>
          <cell r="M55">
            <v>0</v>
          </cell>
          <cell r="N55">
            <v>9.2850753301726791E-2</v>
          </cell>
          <cell r="O55">
            <v>0</v>
          </cell>
          <cell r="P55">
            <v>0</v>
          </cell>
          <cell r="Q55">
            <v>0</v>
          </cell>
          <cell r="R55">
            <v>40.954719167597673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69.440168596011418</v>
          </cell>
          <cell r="X55">
            <v>0</v>
          </cell>
          <cell r="Y55">
            <v>0</v>
          </cell>
          <cell r="Z55">
            <v>0</v>
          </cell>
          <cell r="AA55">
            <v>4324.542912804598</v>
          </cell>
          <cell r="AB55">
            <v>94.791867441279209</v>
          </cell>
          <cell r="AC55">
            <v>0</v>
          </cell>
          <cell r="AD55">
            <v>12.704430075320102</v>
          </cell>
          <cell r="AE55">
            <v>38.25921214632519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1.5205638150913428</v>
          </cell>
          <cell r="AM55">
            <v>87.430523661118457</v>
          </cell>
          <cell r="AN55">
            <v>40.016329943590208</v>
          </cell>
          <cell r="AO55">
            <v>3592.9809078701992</v>
          </cell>
          <cell r="AP55">
            <v>0</v>
          </cell>
          <cell r="AQ55">
            <v>0</v>
          </cell>
          <cell r="AR55">
            <v>0</v>
          </cell>
          <cell r="AS55">
            <v>87.503585858284936</v>
          </cell>
          <cell r="AT55">
            <v>506.36217531668791</v>
          </cell>
          <cell r="AU55">
            <v>13.896974777370483</v>
          </cell>
          <cell r="AV55">
            <v>164.79606368039549</v>
          </cell>
          <cell r="AW55">
            <v>103.65381155241238</v>
          </cell>
          <cell r="AX55">
            <v>817.63222661091322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782.95243702153971</v>
          </cell>
          <cell r="BH55">
            <v>24.78472664005989</v>
          </cell>
          <cell r="BI55">
            <v>139.78086599350812</v>
          </cell>
          <cell r="BJ55">
            <v>0.58702518203836584</v>
          </cell>
          <cell r="BK55">
            <v>1.6734254644008215</v>
          </cell>
          <cell r="BL55">
            <v>32.346869289340191</v>
          </cell>
          <cell r="BM55">
            <v>3.2416279607116114</v>
          </cell>
          <cell r="BN55">
            <v>837.74849643145058</v>
          </cell>
        </row>
        <row r="56">
          <cell r="A56" t="str">
            <v>P52</v>
          </cell>
          <cell r="B56" t="str">
            <v>Articles of concrete</v>
          </cell>
          <cell r="C56">
            <v>11931.144949375246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10110.882904067339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1753.7193164539567</v>
          </cell>
        </row>
        <row r="57">
          <cell r="A57" t="str">
            <v>P53</v>
          </cell>
          <cell r="B57" t="str">
            <v>Non-metallic products n.e.c.</v>
          </cell>
          <cell r="C57">
            <v>12687.620064652441</v>
          </cell>
          <cell r="E57">
            <v>77.935532571471299</v>
          </cell>
          <cell r="F57">
            <v>8.2030364675739875</v>
          </cell>
          <cell r="G57">
            <v>0.70111630726203555</v>
          </cell>
          <cell r="H57">
            <v>17.998758103527038</v>
          </cell>
          <cell r="I57">
            <v>53.758024498321696</v>
          </cell>
          <cell r="J57">
            <v>135.87055652099815</v>
          </cell>
          <cell r="K57">
            <v>23.689051156638982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11.772971712867557</v>
          </cell>
          <cell r="S57">
            <v>36.921285692965192</v>
          </cell>
          <cell r="T57">
            <v>1.135601193864582</v>
          </cell>
          <cell r="U57">
            <v>87.339656719990629</v>
          </cell>
          <cell r="V57">
            <v>0</v>
          </cell>
          <cell r="W57">
            <v>119.06606836507635</v>
          </cell>
          <cell r="X57">
            <v>0</v>
          </cell>
          <cell r="Y57">
            <v>31.633077240556691</v>
          </cell>
          <cell r="Z57">
            <v>0</v>
          </cell>
          <cell r="AA57">
            <v>123.89518249496452</v>
          </cell>
          <cell r="AB57">
            <v>123.87900258750174</v>
          </cell>
          <cell r="AC57">
            <v>1.6405624487876562</v>
          </cell>
          <cell r="AD57">
            <v>93.658619039339982</v>
          </cell>
          <cell r="AE57">
            <v>34.984257936626612</v>
          </cell>
          <cell r="AF57">
            <v>44.102824896067979</v>
          </cell>
          <cell r="AG57">
            <v>0</v>
          </cell>
          <cell r="AH57">
            <v>0</v>
          </cell>
          <cell r="AI57">
            <v>2176.0884175400411</v>
          </cell>
          <cell r="AJ57">
            <v>1.963194052165357</v>
          </cell>
          <cell r="AK57">
            <v>32.028161258139335</v>
          </cell>
          <cell r="AL57">
            <v>300.89624505375048</v>
          </cell>
          <cell r="AM57">
            <v>0</v>
          </cell>
          <cell r="AN57">
            <v>0</v>
          </cell>
          <cell r="AO57">
            <v>5410.4337947399572</v>
          </cell>
          <cell r="AP57">
            <v>27.010602886476285</v>
          </cell>
          <cell r="AQ57">
            <v>9.1441399679612054</v>
          </cell>
          <cell r="AR57">
            <v>0</v>
          </cell>
          <cell r="AS57">
            <v>0</v>
          </cell>
          <cell r="AT57">
            <v>146.42855382274536</v>
          </cell>
          <cell r="AU57">
            <v>4.0186925847864572</v>
          </cell>
          <cell r="AV57">
            <v>47.655315615368025</v>
          </cell>
          <cell r="AW57">
            <v>29.974351291825009</v>
          </cell>
          <cell r="AX57">
            <v>236.44085268933907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542.65137224634839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1237.2286054946592</v>
          </cell>
        </row>
        <row r="58">
          <cell r="A58" t="str">
            <v>P54</v>
          </cell>
          <cell r="B58" t="str">
            <v>Furniture</v>
          </cell>
          <cell r="C58">
            <v>22992.242974131252</v>
          </cell>
          <cell r="E58">
            <v>0</v>
          </cell>
          <cell r="F58">
            <v>0</v>
          </cell>
          <cell r="G58">
            <v>0</v>
          </cell>
          <cell r="H58">
            <v>2.6483856266251604</v>
          </cell>
          <cell r="I58">
            <v>4.6594369113334508</v>
          </cell>
          <cell r="J58">
            <v>15.091841036645871</v>
          </cell>
          <cell r="K58">
            <v>2.5307489103899394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1.4066930051792002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7.9009048063380476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194.2725570557034</v>
          </cell>
          <cell r="AL58">
            <v>4.8531247807735274E-2</v>
          </cell>
          <cell r="AM58">
            <v>0</v>
          </cell>
          <cell r="AN58">
            <v>7.1787137138310175</v>
          </cell>
          <cell r="AO58">
            <v>130.85838432278618</v>
          </cell>
          <cell r="AP58">
            <v>641.47832631410381</v>
          </cell>
          <cell r="AQ58">
            <v>217.16537120193308</v>
          </cell>
          <cell r="AR58">
            <v>0</v>
          </cell>
          <cell r="AS58">
            <v>16.824174984275349</v>
          </cell>
          <cell r="AT58">
            <v>43.866484576792232</v>
          </cell>
          <cell r="AU58">
            <v>1.2039039633130717</v>
          </cell>
          <cell r="AV58">
            <v>14.276390177111502</v>
          </cell>
          <cell r="AW58">
            <v>8.9795971094126248</v>
          </cell>
          <cell r="AX58">
            <v>70.832011565011229</v>
          </cell>
          <cell r="AY58">
            <v>28.035896037726324</v>
          </cell>
          <cell r="AZ58">
            <v>4.8303822996933823</v>
          </cell>
          <cell r="BA58">
            <v>1.7325619553851868</v>
          </cell>
          <cell r="BB58">
            <v>298.80550358978888</v>
          </cell>
          <cell r="BC58">
            <v>24.290190587557426</v>
          </cell>
          <cell r="BD58">
            <v>90.304032407654773</v>
          </cell>
          <cell r="BE58">
            <v>8.9762382315667644</v>
          </cell>
          <cell r="BF58">
            <v>321.70846595816874</v>
          </cell>
          <cell r="BG58">
            <v>124.74078977018456</v>
          </cell>
          <cell r="BH58">
            <v>64.23568746047367</v>
          </cell>
          <cell r="BI58">
            <v>362.27633862221313</v>
          </cell>
          <cell r="BJ58">
            <v>1.5214194883996068</v>
          </cell>
          <cell r="BK58">
            <v>4.3370918179063409</v>
          </cell>
          <cell r="BL58">
            <v>83.834831675586372</v>
          </cell>
          <cell r="BM58">
            <v>8.4014725508749795</v>
          </cell>
          <cell r="BN58">
            <v>139.50292471858216</v>
          </cell>
        </row>
        <row r="59">
          <cell r="A59" t="str">
            <v>P55</v>
          </cell>
          <cell r="B59" t="str">
            <v>Jewellery</v>
          </cell>
          <cell r="C59">
            <v>10169.055557738018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156.06123156780342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135.69027841025235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53.967368650076793</v>
          </cell>
        </row>
        <row r="60">
          <cell r="A60" t="str">
            <v>P56</v>
          </cell>
          <cell r="B60" t="str">
            <v>Manufactured products n.e.c.</v>
          </cell>
          <cell r="C60">
            <v>13153.394558437618</v>
          </cell>
          <cell r="E60">
            <v>0</v>
          </cell>
          <cell r="F60">
            <v>0</v>
          </cell>
          <cell r="G60">
            <v>0</v>
          </cell>
          <cell r="H60">
            <v>4.0552811220058125</v>
          </cell>
          <cell r="I60">
            <v>6.8107791190834561</v>
          </cell>
          <cell r="J60">
            <v>7.9440989755516194</v>
          </cell>
          <cell r="K60">
            <v>1.3760620316130678</v>
          </cell>
          <cell r="L60">
            <v>5.7661804080102295</v>
          </cell>
          <cell r="M60">
            <v>0.93590386236982903</v>
          </cell>
          <cell r="N60">
            <v>0.83770398327764894</v>
          </cell>
          <cell r="O60">
            <v>1.0772884977713075</v>
          </cell>
          <cell r="P60">
            <v>0.14767916043159565</v>
          </cell>
          <cell r="Q60">
            <v>0.32901036232999303</v>
          </cell>
          <cell r="R60">
            <v>0.56580889752282093</v>
          </cell>
          <cell r="S60">
            <v>5.6371776244665037</v>
          </cell>
          <cell r="T60">
            <v>65.470346063599052</v>
          </cell>
          <cell r="U60">
            <v>0.21203951561770776</v>
          </cell>
          <cell r="V60">
            <v>3.4101910339047086</v>
          </cell>
          <cell r="W60">
            <v>6.5690680662830463</v>
          </cell>
          <cell r="X60">
            <v>0.33678059462117338</v>
          </cell>
          <cell r="Y60">
            <v>1.6378207542953149</v>
          </cell>
          <cell r="Z60">
            <v>0.28095037596786965</v>
          </cell>
          <cell r="AA60">
            <v>0.43559612771794071</v>
          </cell>
          <cell r="AB60">
            <v>1.4187841071745717</v>
          </cell>
          <cell r="AC60">
            <v>0.26704537081737406</v>
          </cell>
          <cell r="AD60">
            <v>1.9753226571499869</v>
          </cell>
          <cell r="AE60">
            <v>1.860737082136253</v>
          </cell>
          <cell r="AF60">
            <v>0.93025709243364907</v>
          </cell>
          <cell r="AG60">
            <v>0.18228835491860534</v>
          </cell>
          <cell r="AH60">
            <v>0.43708809458058367</v>
          </cell>
          <cell r="AI60">
            <v>2.972335223789174</v>
          </cell>
          <cell r="AJ60">
            <v>0.51177666021543922</v>
          </cell>
          <cell r="AK60">
            <v>0.70310282356796772</v>
          </cell>
          <cell r="AL60">
            <v>0.40994071582867325</v>
          </cell>
          <cell r="AM60">
            <v>3.8753673138783067</v>
          </cell>
          <cell r="AN60">
            <v>0.63225373732470502</v>
          </cell>
          <cell r="AO60">
            <v>6.0052469299260123</v>
          </cell>
          <cell r="AP60">
            <v>199.07048097022147</v>
          </cell>
          <cell r="AQ60">
            <v>84.167709310492683</v>
          </cell>
          <cell r="AR60">
            <v>7.1183948342920305</v>
          </cell>
          <cell r="AS60">
            <v>8.7165099303454738</v>
          </cell>
          <cell r="AT60">
            <v>155.08316284336215</v>
          </cell>
          <cell r="AU60">
            <v>4.0127821302294535</v>
          </cell>
          <cell r="AV60">
            <v>48.037665249623515</v>
          </cell>
          <cell r="AW60">
            <v>31.442415444163409</v>
          </cell>
          <cell r="AX60">
            <v>239.38932166138002</v>
          </cell>
          <cell r="AY60">
            <v>86.848928184374302</v>
          </cell>
          <cell r="AZ60">
            <v>14.963442755124655</v>
          </cell>
          <cell r="BA60">
            <v>5.3670889860536795</v>
          </cell>
          <cell r="BB60">
            <v>435.99305050824171</v>
          </cell>
          <cell r="BC60">
            <v>35.761938334527869</v>
          </cell>
          <cell r="BD60">
            <v>131.21853392010647</v>
          </cell>
          <cell r="BE60">
            <v>13.312636270490913</v>
          </cell>
          <cell r="BF60">
            <v>476.76193875757303</v>
          </cell>
          <cell r="BG60">
            <v>129.96996310379959</v>
          </cell>
          <cell r="BH60">
            <v>45.092686971756727</v>
          </cell>
          <cell r="BI60">
            <v>224.27200409793318</v>
          </cell>
          <cell r="BJ60">
            <v>0.99347631528023173</v>
          </cell>
          <cell r="BK60">
            <v>3.1824695154052991</v>
          </cell>
          <cell r="BL60">
            <v>50.517233798058527</v>
          </cell>
          <cell r="BM60">
            <v>5.1978602130196077</v>
          </cell>
          <cell r="BN60">
            <v>115.82323205283599</v>
          </cell>
        </row>
        <row r="61">
          <cell r="A61" t="str">
            <v>P57</v>
          </cell>
          <cell r="B61" t="str">
            <v>Wastes, scraps</v>
          </cell>
          <cell r="C61">
            <v>16336.524309965682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41.959083227957017</v>
          </cell>
          <cell r="S61">
            <v>0</v>
          </cell>
          <cell r="T61">
            <v>0</v>
          </cell>
          <cell r="U61">
            <v>0</v>
          </cell>
          <cell r="V61">
            <v>31.018792687508991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7.1804758769229196</v>
          </cell>
          <cell r="AB61">
            <v>4703.9775582111661</v>
          </cell>
          <cell r="AC61">
            <v>592.04923549283569</v>
          </cell>
          <cell r="AD61">
            <v>771.12250331020914</v>
          </cell>
          <cell r="AE61">
            <v>155.64132152393466</v>
          </cell>
          <cell r="AF61">
            <v>58.299008063980139</v>
          </cell>
          <cell r="AG61">
            <v>0</v>
          </cell>
          <cell r="AH61">
            <v>0</v>
          </cell>
          <cell r="AI61">
            <v>2.7261579977631669</v>
          </cell>
          <cell r="AJ61">
            <v>37.188242086413666</v>
          </cell>
          <cell r="AK61">
            <v>16.333899793384379</v>
          </cell>
          <cell r="AL61">
            <v>5380.0013851476069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16.353630973361302</v>
          </cell>
        </row>
        <row r="62">
          <cell r="A62" t="str">
            <v>P58</v>
          </cell>
          <cell r="B62" t="str">
            <v>Iron, steel products</v>
          </cell>
          <cell r="C62">
            <v>128931.28726957913</v>
          </cell>
          <cell r="E62">
            <v>65.680672244327724</v>
          </cell>
          <cell r="F62">
            <v>6.4275265027224036</v>
          </cell>
          <cell r="G62">
            <v>0</v>
          </cell>
          <cell r="H62">
            <v>74.010886145804548</v>
          </cell>
          <cell r="I62">
            <v>303.81407389888795</v>
          </cell>
          <cell r="J62">
            <v>487.81206509378057</v>
          </cell>
          <cell r="K62">
            <v>85.51885279656679</v>
          </cell>
          <cell r="L62">
            <v>0</v>
          </cell>
          <cell r="M62">
            <v>0</v>
          </cell>
          <cell r="N62">
            <v>76.981423054680789</v>
          </cell>
          <cell r="O62">
            <v>1.3454572621477277</v>
          </cell>
          <cell r="P62">
            <v>2.0593890722091821</v>
          </cell>
          <cell r="Q62">
            <v>14.858409556498444</v>
          </cell>
          <cell r="R62">
            <v>246.45864637428025</v>
          </cell>
          <cell r="S62">
            <v>0</v>
          </cell>
          <cell r="T62">
            <v>1.2395225919519588</v>
          </cell>
          <cell r="U62">
            <v>62.552961535726354</v>
          </cell>
          <cell r="V62">
            <v>154.51177192788236</v>
          </cell>
          <cell r="W62">
            <v>145.18392311576403</v>
          </cell>
          <cell r="X62">
            <v>269.48121953087013</v>
          </cell>
          <cell r="Y62">
            <v>123.06713270136383</v>
          </cell>
          <cell r="Z62">
            <v>0</v>
          </cell>
          <cell r="AA62">
            <v>84.767681620208037</v>
          </cell>
          <cell r="AB62">
            <v>11712.283024003684</v>
          </cell>
          <cell r="AC62">
            <v>1321.9213796752256</v>
          </cell>
          <cell r="AD62">
            <v>18073.745738469792</v>
          </cell>
          <cell r="AE62">
            <v>10204.574582239178</v>
          </cell>
          <cell r="AF62">
            <v>3055.1352707669416</v>
          </cell>
          <cell r="AG62">
            <v>163.97669045262492</v>
          </cell>
          <cell r="AH62">
            <v>68.920860198076795</v>
          </cell>
          <cell r="AI62">
            <v>15841.548376573148</v>
          </cell>
          <cell r="AJ62">
            <v>1480.6820590758821</v>
          </cell>
          <cell r="AK62">
            <v>376.63212194187327</v>
          </cell>
          <cell r="AL62">
            <v>113.46279001828</v>
          </cell>
          <cell r="AM62">
            <v>362.83555015926049</v>
          </cell>
          <cell r="AN62">
            <v>90.34024989311277</v>
          </cell>
          <cell r="AO62">
            <v>7655.1739512082049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378.16721885827008</v>
          </cell>
          <cell r="AU62">
            <v>10.3786984065604</v>
          </cell>
          <cell r="AV62">
            <v>123.07489010574122</v>
          </cell>
          <cell r="AW62">
            <v>77.411930727882364</v>
          </cell>
          <cell r="AX62">
            <v>610.63349566536067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162.54716532830423</v>
          </cell>
          <cell r="BH62">
            <v>4.2455970520609227</v>
          </cell>
          <cell r="BI62">
            <v>23.944312205459113</v>
          </cell>
          <cell r="BJ62">
            <v>0.10055678315690095</v>
          </cell>
          <cell r="BK62">
            <v>0.28665598461837599</v>
          </cell>
          <cell r="BL62">
            <v>5.5409839653526261</v>
          </cell>
          <cell r="BM62">
            <v>0.5552873878233735</v>
          </cell>
          <cell r="BN62">
            <v>935.28282016734909</v>
          </cell>
        </row>
        <row r="63">
          <cell r="A63" t="str">
            <v>P59</v>
          </cell>
          <cell r="B63" t="str">
            <v>Non-ferrous metals</v>
          </cell>
          <cell r="C63">
            <v>68010.696818169818</v>
          </cell>
          <cell r="E63">
            <v>9.6088805337067136</v>
          </cell>
          <cell r="F63">
            <v>0.91943121367387748</v>
          </cell>
          <cell r="G63">
            <v>0</v>
          </cell>
          <cell r="H63">
            <v>11.749303205456156</v>
          </cell>
          <cell r="I63">
            <v>88.093282949601686</v>
          </cell>
          <cell r="J63">
            <v>80.251167822042163</v>
          </cell>
          <cell r="K63">
            <v>13.984457956014907</v>
          </cell>
          <cell r="L63">
            <v>1.1431927350964464</v>
          </cell>
          <cell r="M63">
            <v>0</v>
          </cell>
          <cell r="N63">
            <v>22.994087941995112</v>
          </cell>
          <cell r="O63">
            <v>0</v>
          </cell>
          <cell r="P63">
            <v>0</v>
          </cell>
          <cell r="Q63">
            <v>0</v>
          </cell>
          <cell r="R63">
            <v>45.65635402267084</v>
          </cell>
          <cell r="S63">
            <v>33.418249692106485</v>
          </cell>
          <cell r="T63">
            <v>42.743467406549932</v>
          </cell>
          <cell r="U63">
            <v>99.485113586030963</v>
          </cell>
          <cell r="V63">
            <v>8.2547923879020875</v>
          </cell>
          <cell r="W63">
            <v>79.823879524317022</v>
          </cell>
          <cell r="X63">
            <v>0</v>
          </cell>
          <cell r="Y63">
            <v>18.813088982648413</v>
          </cell>
          <cell r="Z63">
            <v>0.2416604976642984</v>
          </cell>
          <cell r="AA63">
            <v>31.789311961213532</v>
          </cell>
          <cell r="AB63">
            <v>7245.2523028825599</v>
          </cell>
          <cell r="AC63">
            <v>3400.3835187566556</v>
          </cell>
          <cell r="AD63">
            <v>4015.4969294165335</v>
          </cell>
          <cell r="AE63">
            <v>487.15878168161612</v>
          </cell>
          <cell r="AF63">
            <v>3153.5062388027363</v>
          </cell>
          <cell r="AG63">
            <v>14.231078646257066</v>
          </cell>
          <cell r="AH63">
            <v>43.856384664837705</v>
          </cell>
          <cell r="AI63">
            <v>6577.0691402576413</v>
          </cell>
          <cell r="AJ63">
            <v>6.6154878229782144</v>
          </cell>
          <cell r="AK63">
            <v>134.746095016873</v>
          </cell>
          <cell r="AL63">
            <v>252.41206891055805</v>
          </cell>
          <cell r="AM63">
            <v>0</v>
          </cell>
          <cell r="AN63">
            <v>19.08620125835602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4.3059320055877688</v>
          </cell>
          <cell r="AU63">
            <v>0.11817515484307461</v>
          </cell>
          <cell r="AV63">
            <v>1.4013697696762244</v>
          </cell>
          <cell r="AW63">
            <v>0.88143681819352948</v>
          </cell>
          <cell r="AX63">
            <v>6.952866831259751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21.998258933518315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82.589216256075616</v>
          </cell>
        </row>
        <row r="64">
          <cell r="A64" t="str">
            <v>P60</v>
          </cell>
          <cell r="B64" t="str">
            <v>Structural metal products</v>
          </cell>
          <cell r="C64">
            <v>19645.214662000788</v>
          </cell>
          <cell r="E64">
            <v>146.23675239986332</v>
          </cell>
          <cell r="F64">
            <v>14.91332251391591</v>
          </cell>
          <cell r="G64">
            <v>1.5579015589634926</v>
          </cell>
          <cell r="H64">
            <v>17.550969410107463</v>
          </cell>
          <cell r="I64">
            <v>104.33145011645696</v>
          </cell>
          <cell r="J64">
            <v>140.30769292070715</v>
          </cell>
          <cell r="K64">
            <v>24.247936181514053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19.311765986190686</v>
          </cell>
          <cell r="Y64">
            <v>0</v>
          </cell>
          <cell r="Z64">
            <v>0</v>
          </cell>
          <cell r="AA64">
            <v>5.6592246213739621</v>
          </cell>
          <cell r="AB64">
            <v>1.9404654436852322</v>
          </cell>
          <cell r="AC64">
            <v>0</v>
          </cell>
          <cell r="AD64">
            <v>70.441084028905678</v>
          </cell>
          <cell r="AE64">
            <v>187.44380089168743</v>
          </cell>
          <cell r="AF64">
            <v>0</v>
          </cell>
          <cell r="AG64">
            <v>0</v>
          </cell>
          <cell r="AH64">
            <v>0</v>
          </cell>
          <cell r="AI64">
            <v>299.01678161894262</v>
          </cell>
          <cell r="AJ64">
            <v>0</v>
          </cell>
          <cell r="AK64">
            <v>38.982932935520211</v>
          </cell>
          <cell r="AL64">
            <v>0</v>
          </cell>
          <cell r="AM64">
            <v>45.156732438871323</v>
          </cell>
          <cell r="AN64">
            <v>122.5239344614284</v>
          </cell>
          <cell r="AO64">
            <v>12292.614750116529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17.116320115120551</v>
          </cell>
          <cell r="AU64">
            <v>0.46975283802046069</v>
          </cell>
          <cell r="AV64">
            <v>5.5705230705695774</v>
          </cell>
          <cell r="AW64">
            <v>3.5037605614476841</v>
          </cell>
          <cell r="AX64">
            <v>27.63803382106596</v>
          </cell>
          <cell r="AY64">
            <v>0</v>
          </cell>
          <cell r="AZ64">
            <v>0</v>
          </cell>
          <cell r="BA64">
            <v>0</v>
          </cell>
          <cell r="BB64">
            <v>104.40327901349893</v>
          </cell>
          <cell r="BC64">
            <v>8.487044297166932</v>
          </cell>
          <cell r="BD64">
            <v>31.552421150995894</v>
          </cell>
          <cell r="BE64">
            <v>3.1363167455859755</v>
          </cell>
          <cell r="BF64">
            <v>112.40562281792981</v>
          </cell>
          <cell r="BG64">
            <v>362.23578866472656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2747.7589115263095</v>
          </cell>
        </row>
        <row r="65">
          <cell r="A65" t="str">
            <v>P61</v>
          </cell>
          <cell r="B65" t="str">
            <v>Tanks, reservoirs</v>
          </cell>
          <cell r="C65">
            <v>3959.2123475025787</v>
          </cell>
          <cell r="E65">
            <v>416.87123985219523</v>
          </cell>
          <cell r="F65">
            <v>39.419285117144483</v>
          </cell>
          <cell r="G65">
            <v>2.6472125899476318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283.72795379229922</v>
          </cell>
          <cell r="AN65">
            <v>0</v>
          </cell>
          <cell r="AO65">
            <v>594.99744700296981</v>
          </cell>
          <cell r="AP65">
            <v>1115.71945422574</v>
          </cell>
          <cell r="AQ65">
            <v>377.71444411281527</v>
          </cell>
          <cell r="AR65">
            <v>0</v>
          </cell>
          <cell r="AS65">
            <v>0</v>
          </cell>
          <cell r="AT65">
            <v>5.3680563216923858</v>
          </cell>
          <cell r="AU65">
            <v>0.14732487326765223</v>
          </cell>
          <cell r="AV65">
            <v>1.7470391639665928</v>
          </cell>
          <cell r="AW65">
            <v>1.0988567580575046</v>
          </cell>
          <cell r="AX65">
            <v>8.6678983084254693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127.88714380042688</v>
          </cell>
          <cell r="BH65">
            <v>40.662532866969002</v>
          </cell>
          <cell r="BI65">
            <v>229.3284949307255</v>
          </cell>
          <cell r="BJ65">
            <v>0.96309033805489297</v>
          </cell>
          <cell r="BK65">
            <v>2.7454697780139217</v>
          </cell>
          <cell r="BL65">
            <v>53.069200831748979</v>
          </cell>
          <cell r="BM65">
            <v>5.3183077388422513</v>
          </cell>
          <cell r="BN65">
            <v>175.57980088177618</v>
          </cell>
        </row>
        <row r="66">
          <cell r="A66" t="str">
            <v>P62</v>
          </cell>
          <cell r="B66" t="str">
            <v xml:space="preserve">Other fabricated metal </v>
          </cell>
          <cell r="C66">
            <v>50144.612576582105</v>
          </cell>
          <cell r="E66">
            <v>1679.6762469076059</v>
          </cell>
          <cell r="F66">
            <v>169.81818219828659</v>
          </cell>
          <cell r="G66">
            <v>14.255231563097423</v>
          </cell>
          <cell r="H66">
            <v>1003.2669384897611</v>
          </cell>
          <cell r="I66">
            <v>2839.080939028031</v>
          </cell>
          <cell r="J66">
            <v>3632.4197639224217</v>
          </cell>
          <cell r="K66">
            <v>636.52585554496761</v>
          </cell>
          <cell r="L66">
            <v>0</v>
          </cell>
          <cell r="M66">
            <v>23.87683173202748</v>
          </cell>
          <cell r="N66">
            <v>28.675512000447</v>
          </cell>
          <cell r="O66">
            <v>33.721083588680052</v>
          </cell>
          <cell r="P66">
            <v>98.354244943966137</v>
          </cell>
          <cell r="Q66">
            <v>72.831767648946538</v>
          </cell>
          <cell r="R66">
            <v>390.13044197713566</v>
          </cell>
          <cell r="S66">
            <v>66.360712236952452</v>
          </cell>
          <cell r="T66">
            <v>269.77431612714349</v>
          </cell>
          <cell r="U66">
            <v>0</v>
          </cell>
          <cell r="V66">
            <v>932.185572412076</v>
          </cell>
          <cell r="W66">
            <v>46.539411812959067</v>
          </cell>
          <cell r="X66">
            <v>122.96745660046403</v>
          </cell>
          <cell r="Y66">
            <v>812.89369882275514</v>
          </cell>
          <cell r="Z66">
            <v>0</v>
          </cell>
          <cell r="AA66">
            <v>111.2336345683244</v>
          </cell>
          <cell r="AB66">
            <v>118.52491894899991</v>
          </cell>
          <cell r="AC66">
            <v>9.9769385264780977E-2</v>
          </cell>
          <cell r="AD66">
            <v>3675.7461357884831</v>
          </cell>
          <cell r="AE66">
            <v>2248.7170165613543</v>
          </cell>
          <cell r="AF66">
            <v>1550.0803580580155</v>
          </cell>
          <cell r="AG66">
            <v>65.759775072590713</v>
          </cell>
          <cell r="AH66">
            <v>104.96693384934004</v>
          </cell>
          <cell r="AI66">
            <v>5621.3424684775528</v>
          </cell>
          <cell r="AJ66">
            <v>79.764397457482175</v>
          </cell>
          <cell r="AK66">
            <v>1511.2682104431669</v>
          </cell>
          <cell r="AL66">
            <v>46.283382440071733</v>
          </cell>
          <cell r="AM66">
            <v>130.47204586601072</v>
          </cell>
          <cell r="AN66">
            <v>263.30614446609258</v>
          </cell>
          <cell r="AO66">
            <v>4282.245923819949</v>
          </cell>
          <cell r="AP66">
            <v>1229.4870232844498</v>
          </cell>
          <cell r="AQ66">
            <v>416.22919254919242</v>
          </cell>
          <cell r="AR66">
            <v>0</v>
          </cell>
          <cell r="AS66">
            <v>164.79504940619239</v>
          </cell>
          <cell r="AT66">
            <v>334.40485843194364</v>
          </cell>
          <cell r="AU66">
            <v>9.1776521027709208</v>
          </cell>
          <cell r="AV66">
            <v>108.83238723492285</v>
          </cell>
          <cell r="AW66">
            <v>68.453648135224981</v>
          </cell>
          <cell r="AX66">
            <v>539.96961526246446</v>
          </cell>
          <cell r="AY66">
            <v>36.686202499639691</v>
          </cell>
          <cell r="AZ66">
            <v>6.3207675958980722</v>
          </cell>
          <cell r="BA66">
            <v>2.2671334867593291</v>
          </cell>
          <cell r="BB66">
            <v>700.88400419605296</v>
          </cell>
          <cell r="BC66">
            <v>56.975543747227434</v>
          </cell>
          <cell r="BD66">
            <v>211.81889579857625</v>
          </cell>
          <cell r="BE66">
            <v>21.054839080190213</v>
          </cell>
          <cell r="BF66">
            <v>754.60563843589125</v>
          </cell>
          <cell r="BG66">
            <v>1791.3778427536486</v>
          </cell>
          <cell r="BH66">
            <v>62.363984518012877</v>
          </cell>
          <cell r="BI66">
            <v>351.72031103395921</v>
          </cell>
          <cell r="BJ66">
            <v>1.4770882848936526</v>
          </cell>
          <cell r="BK66">
            <v>4.210717401468516</v>
          </cell>
          <cell r="BL66">
            <v>81.392047806814048</v>
          </cell>
          <cell r="BM66">
            <v>8.1566699883717408</v>
          </cell>
          <cell r="BN66">
            <v>1396.8271373431141</v>
          </cell>
        </row>
        <row r="67">
          <cell r="A67" t="str">
            <v>P63</v>
          </cell>
          <cell r="B67" t="str">
            <v>Engines, turbines</v>
          </cell>
          <cell r="C67">
            <v>15523.95009199095</v>
          </cell>
          <cell r="E67">
            <v>0</v>
          </cell>
          <cell r="F67">
            <v>0</v>
          </cell>
          <cell r="G67">
            <v>0</v>
          </cell>
          <cell r="H67">
            <v>2.5320909572513175</v>
          </cell>
          <cell r="I67">
            <v>15.85085541799678</v>
          </cell>
          <cell r="J67">
            <v>86.520518580592793</v>
          </cell>
          <cell r="K67">
            <v>14.790669010418911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108.44662452901436</v>
          </cell>
          <cell r="AE67">
            <v>412.15390735618234</v>
          </cell>
          <cell r="AF67">
            <v>38.308311204341358</v>
          </cell>
          <cell r="AG67">
            <v>0</v>
          </cell>
          <cell r="AH67">
            <v>0</v>
          </cell>
          <cell r="AI67">
            <v>316.55152663117065</v>
          </cell>
          <cell r="AJ67">
            <v>114.43558877467972</v>
          </cell>
          <cell r="AK67">
            <v>0</v>
          </cell>
          <cell r="AL67">
            <v>2.7257579208561493</v>
          </cell>
          <cell r="AM67">
            <v>163.57147120051715</v>
          </cell>
          <cell r="AN67">
            <v>4.4026185889339091</v>
          </cell>
          <cell r="AO67">
            <v>0</v>
          </cell>
          <cell r="AP67">
            <v>22.586369447696413</v>
          </cell>
          <cell r="AQ67">
            <v>7.6463648170261731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17.675168578541211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7.0501229369266412</v>
          </cell>
        </row>
        <row r="68">
          <cell r="A68" t="str">
            <v>P64</v>
          </cell>
          <cell r="B68" t="str">
            <v>Pumps, compressors</v>
          </cell>
          <cell r="C68">
            <v>14112.859223120224</v>
          </cell>
          <cell r="E68">
            <v>0</v>
          </cell>
          <cell r="F68">
            <v>0</v>
          </cell>
          <cell r="G68">
            <v>0</v>
          </cell>
          <cell r="H68">
            <v>326.51429165784737</v>
          </cell>
          <cell r="I68">
            <v>1279.7171495319903</v>
          </cell>
          <cell r="J68">
            <v>2110.0411426645614</v>
          </cell>
          <cell r="K68">
            <v>369.41277510953478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1.3671425310973728</v>
          </cell>
          <cell r="AE68">
            <v>587.69548946334226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342.2685934365486</v>
          </cell>
          <cell r="AO68">
            <v>179.71071312662804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575.94031854500724</v>
          </cell>
          <cell r="BC68">
            <v>46.818749776852428</v>
          </cell>
          <cell r="BD68">
            <v>174.05881941908413</v>
          </cell>
          <cell r="BE68">
            <v>17.301480208081152</v>
          </cell>
          <cell r="BF68">
            <v>620.08521977205419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38.029742093855901</v>
          </cell>
        </row>
        <row r="69">
          <cell r="A69" t="str">
            <v>P65</v>
          </cell>
          <cell r="B69" t="str">
            <v>Bearings, gears</v>
          </cell>
          <cell r="C69">
            <v>7624.2261707925882</v>
          </cell>
          <cell r="E69">
            <v>0</v>
          </cell>
          <cell r="F69">
            <v>0</v>
          </cell>
          <cell r="G69">
            <v>0</v>
          </cell>
          <cell r="H69">
            <v>92.401436781976287</v>
          </cell>
          <cell r="I69">
            <v>154.82430112627466</v>
          </cell>
          <cell r="J69">
            <v>311.63727754080912</v>
          </cell>
          <cell r="K69">
            <v>54.373819697732728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55.794142280902491</v>
          </cell>
          <cell r="AE69">
            <v>834.96111631835231</v>
          </cell>
          <cell r="AF69">
            <v>84.339219289167389</v>
          </cell>
          <cell r="AG69">
            <v>0</v>
          </cell>
          <cell r="AH69">
            <v>0</v>
          </cell>
          <cell r="AI69">
            <v>2025.4504851911659</v>
          </cell>
          <cell r="AJ69">
            <v>20.031506057847011</v>
          </cell>
          <cell r="AK69">
            <v>9.358141992695139E-2</v>
          </cell>
          <cell r="AL69">
            <v>0</v>
          </cell>
          <cell r="AM69">
            <v>0</v>
          </cell>
          <cell r="AN69">
            <v>17.362171296614871</v>
          </cell>
          <cell r="AO69">
            <v>52.92570996493896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115.7968418198262</v>
          </cell>
          <cell r="AU69">
            <v>3.1780134230263961</v>
          </cell>
          <cell r="AV69">
            <v>37.686195076861523</v>
          </cell>
          <cell r="AW69">
            <v>23.703950661105395</v>
          </cell>
          <cell r="AX69">
            <v>186.97926943781383</v>
          </cell>
          <cell r="AY69">
            <v>0</v>
          </cell>
          <cell r="AZ69">
            <v>0</v>
          </cell>
          <cell r="BA69">
            <v>0</v>
          </cell>
          <cell r="BB69">
            <v>129.45295697423705</v>
          </cell>
          <cell r="BC69">
            <v>10.523357030745604</v>
          </cell>
          <cell r="BD69">
            <v>39.122853767502562</v>
          </cell>
          <cell r="BE69">
            <v>3.8888192072149792</v>
          </cell>
          <cell r="BF69">
            <v>139.37531839809779</v>
          </cell>
          <cell r="BG69">
            <v>208.36937194828388</v>
          </cell>
          <cell r="BH69">
            <v>82.548096957735964</v>
          </cell>
          <cell r="BI69">
            <v>465.55463961495968</v>
          </cell>
          <cell r="BJ69">
            <v>1.955148117922445</v>
          </cell>
          <cell r="BK69">
            <v>5.5735166860234129</v>
          </cell>
          <cell r="BL69">
            <v>107.73459563035162</v>
          </cell>
          <cell r="BM69">
            <v>10.79657738767307</v>
          </cell>
          <cell r="BN69">
            <v>132.47210665926153</v>
          </cell>
        </row>
        <row r="70">
          <cell r="A70" t="str">
            <v>P66</v>
          </cell>
          <cell r="B70" t="str">
            <v>Lifting equipment</v>
          </cell>
          <cell r="C70">
            <v>8830.0097208481438</v>
          </cell>
          <cell r="E70">
            <v>448.43933173060765</v>
          </cell>
          <cell r="F70">
            <v>45.624943650522233</v>
          </cell>
          <cell r="G70">
            <v>4.5959328621151272</v>
          </cell>
          <cell r="H70">
            <v>38.993988981216283</v>
          </cell>
          <cell r="I70">
            <v>130.84623611598653</v>
          </cell>
          <cell r="J70">
            <v>257.40703860090275</v>
          </cell>
          <cell r="K70">
            <v>45.151956596185471</v>
          </cell>
          <cell r="L70">
            <v>0</v>
          </cell>
          <cell r="M70">
            <v>0</v>
          </cell>
          <cell r="N70">
            <v>2.3278844446350713E-2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26.757471270040725</v>
          </cell>
          <cell r="AE70">
            <v>774.57651433416618</v>
          </cell>
          <cell r="AF70">
            <v>0</v>
          </cell>
          <cell r="AG70">
            <v>0</v>
          </cell>
          <cell r="AH70">
            <v>0</v>
          </cell>
          <cell r="AI70">
            <v>5.1126183877655675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91.312155509652953</v>
          </cell>
          <cell r="AO70">
            <v>0</v>
          </cell>
          <cell r="AP70">
            <v>2204.0593401594169</v>
          </cell>
          <cell r="AQ70">
            <v>746.15983911268711</v>
          </cell>
          <cell r="AR70">
            <v>0</v>
          </cell>
          <cell r="AS70">
            <v>0</v>
          </cell>
          <cell r="AT70">
            <v>308.09343561017113</v>
          </cell>
          <cell r="AU70">
            <v>8.4555421247059446</v>
          </cell>
          <cell r="AV70">
            <v>100.26930902287785</v>
          </cell>
          <cell r="AW70">
            <v>63.067623278337294</v>
          </cell>
          <cell r="AX70">
            <v>497.48408163505479</v>
          </cell>
          <cell r="AY70">
            <v>0</v>
          </cell>
          <cell r="AZ70">
            <v>0</v>
          </cell>
          <cell r="BA70">
            <v>0</v>
          </cell>
          <cell r="BB70">
            <v>237.78806375903585</v>
          </cell>
          <cell r="BC70">
            <v>19.330023439202229</v>
          </cell>
          <cell r="BD70">
            <v>71.863539184769593</v>
          </cell>
          <cell r="BE70">
            <v>7.1432496499607634</v>
          </cell>
          <cell r="BF70">
            <v>256.01413727674537</v>
          </cell>
          <cell r="BG70">
            <v>74.400715976367465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23.29083820384642</v>
          </cell>
        </row>
        <row r="71">
          <cell r="A71" t="str">
            <v>P67</v>
          </cell>
          <cell r="B71" t="str">
            <v>General machinery</v>
          </cell>
          <cell r="C71">
            <v>19870.935961798776</v>
          </cell>
          <cell r="E71">
            <v>53.473226407955124</v>
          </cell>
          <cell r="F71">
            <v>5.3390777361974138</v>
          </cell>
          <cell r="G71">
            <v>0.62745757767920052</v>
          </cell>
          <cell r="H71">
            <v>20.157248984117945</v>
          </cell>
          <cell r="I71">
            <v>23.446133806280287</v>
          </cell>
          <cell r="J71">
            <v>42.424933012243429</v>
          </cell>
          <cell r="K71">
            <v>7.431467772496835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2.1211484293791134</v>
          </cell>
          <cell r="Z71">
            <v>0</v>
          </cell>
          <cell r="AA71">
            <v>0</v>
          </cell>
          <cell r="AB71">
            <v>117.56779816933334</v>
          </cell>
          <cell r="AC71">
            <v>0</v>
          </cell>
          <cell r="AD71">
            <v>130.95953089125999</v>
          </cell>
          <cell r="AE71">
            <v>496.56218261391751</v>
          </cell>
          <cell r="AF71">
            <v>176.50042120465218</v>
          </cell>
          <cell r="AG71">
            <v>2.8065213110541587E-3</v>
          </cell>
          <cell r="AH71">
            <v>0</v>
          </cell>
          <cell r="AI71">
            <v>107.43789189028011</v>
          </cell>
          <cell r="AJ71">
            <v>10.677191771817395</v>
          </cell>
          <cell r="AK71">
            <v>3.4094885231361748E-2</v>
          </cell>
          <cell r="AL71">
            <v>0.21376669392004508</v>
          </cell>
          <cell r="AM71">
            <v>76.172464465739637</v>
          </cell>
          <cell r="AN71">
            <v>11.613704695553555</v>
          </cell>
          <cell r="AO71">
            <v>16.425867387655504</v>
          </cell>
          <cell r="AP71">
            <v>200.93461848372283</v>
          </cell>
          <cell r="AQ71">
            <v>68.024186040807507</v>
          </cell>
          <cell r="AR71">
            <v>0</v>
          </cell>
          <cell r="AS71">
            <v>3.7245485821644073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0.80738905056659727</v>
          </cell>
          <cell r="AZ71">
            <v>0.13910729921294993</v>
          </cell>
          <cell r="BA71">
            <v>4.9895018526388502E-2</v>
          </cell>
          <cell r="BB71">
            <v>96.274144568996007</v>
          </cell>
          <cell r="BC71">
            <v>7.8262190359296744</v>
          </cell>
          <cell r="BD71">
            <v>29.095660443768907</v>
          </cell>
          <cell r="BE71">
            <v>2.8921142576342369</v>
          </cell>
          <cell r="BF71">
            <v>103.65340326276753</v>
          </cell>
          <cell r="BG71">
            <v>20.419821330862675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5.6728790536393836</v>
          </cell>
        </row>
        <row r="72">
          <cell r="A72" t="str">
            <v>P68</v>
          </cell>
          <cell r="B72" t="str">
            <v>Special machinery</v>
          </cell>
          <cell r="C72">
            <v>71112.093371119889</v>
          </cell>
          <cell r="E72">
            <v>464.1304506152444</v>
          </cell>
          <cell r="F72">
            <v>47.143546045046399</v>
          </cell>
          <cell r="G72">
            <v>3.5788857448097331</v>
          </cell>
          <cell r="H72">
            <v>468.0256608428503</v>
          </cell>
          <cell r="I72">
            <v>344.14897916634141</v>
          </cell>
          <cell r="J72">
            <v>1603.0426152672185</v>
          </cell>
          <cell r="K72">
            <v>280.36106469660302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8.6917669361200627</v>
          </cell>
          <cell r="S72">
            <v>0</v>
          </cell>
          <cell r="T72">
            <v>8.485997651366757E-2</v>
          </cell>
          <cell r="U72">
            <v>0</v>
          </cell>
          <cell r="V72">
            <v>0.82403550477319409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88.473654508300001</v>
          </cell>
          <cell r="AE72">
            <v>555.1659251227137</v>
          </cell>
          <cell r="AF72">
            <v>47.863423406414107</v>
          </cell>
          <cell r="AG72">
            <v>4.1045656148385101E-3</v>
          </cell>
          <cell r="AH72">
            <v>18.041044659786778</v>
          </cell>
          <cell r="AI72">
            <v>287.71161234471799</v>
          </cell>
          <cell r="AJ72">
            <v>12.96825035641004</v>
          </cell>
          <cell r="AK72">
            <v>0.74163277653854476</v>
          </cell>
          <cell r="AL72">
            <v>0</v>
          </cell>
          <cell r="AM72">
            <v>41.723722258377101</v>
          </cell>
          <cell r="AN72">
            <v>6.0822689754418793</v>
          </cell>
          <cell r="AO72">
            <v>371.17492686917768</v>
          </cell>
          <cell r="AP72">
            <v>103.68464566465454</v>
          </cell>
          <cell r="AQ72">
            <v>35.101286575160358</v>
          </cell>
          <cell r="AR72">
            <v>0</v>
          </cell>
          <cell r="AS72">
            <v>0</v>
          </cell>
          <cell r="AT72">
            <v>3.3469037207343533</v>
          </cell>
          <cell r="AU72">
            <v>9.1854879484714755E-2</v>
          </cell>
          <cell r="AV72">
            <v>1.0892530792793318</v>
          </cell>
          <cell r="AW72">
            <v>0.68512093608906799</v>
          </cell>
          <cell r="AX72">
            <v>5.4043063933930098</v>
          </cell>
          <cell r="AY72">
            <v>0</v>
          </cell>
          <cell r="AZ72">
            <v>0</v>
          </cell>
          <cell r="BA72">
            <v>0</v>
          </cell>
          <cell r="BB72">
            <v>206.96188043086494</v>
          </cell>
          <cell r="BC72">
            <v>16.824132954814694</v>
          </cell>
          <cell r="BD72">
            <v>62.54734980797322</v>
          </cell>
          <cell r="BE72">
            <v>6.2172186297842122</v>
          </cell>
          <cell r="BF72">
            <v>222.8251764620673</v>
          </cell>
          <cell r="BG72">
            <v>248.8432072478667</v>
          </cell>
          <cell r="BH72">
            <v>3.2520850980522882</v>
          </cell>
          <cell r="BI72">
            <v>18.341104902709969</v>
          </cell>
          <cell r="BJ72">
            <v>7.7025495354980558E-2</v>
          </cell>
          <cell r="BK72">
            <v>0.21957563198146765</v>
          </cell>
          <cell r="BL72">
            <v>4.2443385844925876</v>
          </cell>
          <cell r="BM72">
            <v>0.42534461394544976</v>
          </cell>
          <cell r="BN72">
            <v>80.742774996443515</v>
          </cell>
        </row>
        <row r="73">
          <cell r="A73" t="str">
            <v>P69</v>
          </cell>
          <cell r="B73" t="str">
            <v>Domestic appliances</v>
          </cell>
          <cell r="C73">
            <v>17936.43874293812</v>
          </cell>
          <cell r="E73">
            <v>0</v>
          </cell>
          <cell r="F73">
            <v>0</v>
          </cell>
          <cell r="G73">
            <v>0</v>
          </cell>
          <cell r="H73">
            <v>1.8565404124475875</v>
          </cell>
          <cell r="I73">
            <v>3.3128028397877465</v>
          </cell>
          <cell r="J73">
            <v>9.9187092114699702</v>
          </cell>
          <cell r="K73">
            <v>1.7895812518719789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14.381840434103946</v>
          </cell>
          <cell r="AE73">
            <v>376.11536780093172</v>
          </cell>
          <cell r="AF73">
            <v>0</v>
          </cell>
          <cell r="AG73">
            <v>0</v>
          </cell>
          <cell r="AH73">
            <v>0</v>
          </cell>
          <cell r="AI73">
            <v>3.0384839856311741E-3</v>
          </cell>
          <cell r="AJ73">
            <v>0</v>
          </cell>
          <cell r="AK73">
            <v>0</v>
          </cell>
          <cell r="AL73">
            <v>0</v>
          </cell>
          <cell r="AM73">
            <v>4.4928253015094537</v>
          </cell>
          <cell r="AN73">
            <v>8.77257431732858</v>
          </cell>
          <cell r="AO73">
            <v>5.3867969744479849</v>
          </cell>
          <cell r="AP73">
            <v>3.2763953536517008</v>
          </cell>
          <cell r="AQ73">
            <v>0</v>
          </cell>
          <cell r="AR73">
            <v>0</v>
          </cell>
          <cell r="AS73">
            <v>5.7947626624414914</v>
          </cell>
          <cell r="AT73">
            <v>1.240434145260785</v>
          </cell>
          <cell r="AU73">
            <v>3.4043384103279582E-2</v>
          </cell>
          <cell r="AV73">
            <v>0.40370050204852803</v>
          </cell>
          <cell r="AW73">
            <v>0.25392048103835108</v>
          </cell>
          <cell r="AX73">
            <v>2.0029516057740069</v>
          </cell>
          <cell r="AY73">
            <v>0</v>
          </cell>
          <cell r="AZ73">
            <v>0</v>
          </cell>
          <cell r="BA73">
            <v>0</v>
          </cell>
          <cell r="BB73">
            <v>30.965683750354447</v>
          </cell>
          <cell r="BC73">
            <v>2.5172306096568047</v>
          </cell>
          <cell r="BD73">
            <v>9.35834874298736</v>
          </cell>
          <cell r="BE73">
            <v>0.93022166930407058</v>
          </cell>
          <cell r="BF73">
            <v>33.339153720369396</v>
          </cell>
          <cell r="BG73">
            <v>29.650945916642783</v>
          </cell>
          <cell r="BH73">
            <v>5.1784828757497667</v>
          </cell>
          <cell r="BI73">
            <v>29.20560034480593</v>
          </cell>
          <cell r="BJ73">
            <v>0.12265214367569968</v>
          </cell>
          <cell r="BK73">
            <v>0.34964295701517129</v>
          </cell>
          <cell r="BL73">
            <v>6.7585053945367282</v>
          </cell>
          <cell r="BM73">
            <v>0.67730078801692872</v>
          </cell>
          <cell r="BN73">
            <v>10.913017120308879</v>
          </cell>
        </row>
        <row r="74">
          <cell r="A74" t="str">
            <v>P70</v>
          </cell>
          <cell r="B74" t="str">
            <v>Office machinery</v>
          </cell>
          <cell r="C74">
            <v>28125.31815803242</v>
          </cell>
          <cell r="E74">
            <v>0</v>
          </cell>
          <cell r="F74">
            <v>0</v>
          </cell>
          <cell r="G74">
            <v>0</v>
          </cell>
          <cell r="H74">
            <v>0.10443373462595117</v>
          </cell>
          <cell r="I74">
            <v>1.0959989799534646</v>
          </cell>
          <cell r="J74">
            <v>2.7820171421047619</v>
          </cell>
          <cell r="K74">
            <v>0.52145289778614301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1163.1206119952838</v>
          </cell>
          <cell r="AF74">
            <v>0.92103594316349835</v>
          </cell>
          <cell r="AG74">
            <v>0</v>
          </cell>
          <cell r="AH74">
            <v>0</v>
          </cell>
          <cell r="AI74">
            <v>2.9487158847256164E-2</v>
          </cell>
          <cell r="AJ74">
            <v>0</v>
          </cell>
          <cell r="AK74">
            <v>0</v>
          </cell>
          <cell r="AL74">
            <v>0</v>
          </cell>
          <cell r="AM74">
            <v>1.4085468699350334</v>
          </cell>
          <cell r="AN74">
            <v>1.6735347277340937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1.5575201288540881</v>
          </cell>
          <cell r="AT74">
            <v>4.3199362516579392</v>
          </cell>
          <cell r="AU74">
            <v>0.11855949763939805</v>
          </cell>
          <cell r="AV74">
            <v>1.4059274652144582</v>
          </cell>
          <cell r="AW74">
            <v>0.88430352813723023</v>
          </cell>
          <cell r="AX74">
            <v>6.9754797424417516</v>
          </cell>
          <cell r="AY74">
            <v>4.3591694415265829</v>
          </cell>
          <cell r="AZ74">
            <v>0.7510533953821168</v>
          </cell>
          <cell r="BA74">
            <v>0.26938789904569538</v>
          </cell>
          <cell r="BB74">
            <v>62.314488308798275</v>
          </cell>
          <cell r="BC74">
            <v>5.0656054831733845</v>
          </cell>
          <cell r="BD74">
            <v>18.83248301687717</v>
          </cell>
          <cell r="BE74">
            <v>1.8719524427028342</v>
          </cell>
          <cell r="BF74">
            <v>67.090793843988536</v>
          </cell>
          <cell r="BG74">
            <v>802.35920572494365</v>
          </cell>
          <cell r="BH74">
            <v>9.3116985482829797</v>
          </cell>
          <cell r="BI74">
            <v>52.516104206116118</v>
          </cell>
          <cell r="BJ74">
            <v>0.2205471787030758</v>
          </cell>
          <cell r="BK74">
            <v>0.6287111289875903</v>
          </cell>
          <cell r="BL74">
            <v>12.152818958923092</v>
          </cell>
          <cell r="BM74">
            <v>1.2178896630251042</v>
          </cell>
          <cell r="BN74">
            <v>15.987954754292929</v>
          </cell>
        </row>
        <row r="75">
          <cell r="A75" t="str">
            <v>P71</v>
          </cell>
          <cell r="B75" t="str">
            <v>Electrical machinery</v>
          </cell>
          <cell r="C75">
            <v>60875.722786914666</v>
          </cell>
          <cell r="E75">
            <v>134.32996789021493</v>
          </cell>
          <cell r="F75">
            <v>13.287677407805354</v>
          </cell>
          <cell r="G75">
            <v>1.4697323776719449</v>
          </cell>
          <cell r="H75">
            <v>556.26769297305486</v>
          </cell>
          <cell r="I75">
            <v>554.89907908263899</v>
          </cell>
          <cell r="J75">
            <v>1126.3398730671283</v>
          </cell>
          <cell r="K75">
            <v>193.87212919425582</v>
          </cell>
          <cell r="L75">
            <v>0</v>
          </cell>
          <cell r="M75">
            <v>0</v>
          </cell>
          <cell r="N75">
            <v>5.1597228985898456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7.5506690781688257E-2</v>
          </cell>
          <cell r="U75">
            <v>0</v>
          </cell>
          <cell r="V75">
            <v>2.9984634403077037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24.451060804705413</v>
          </cell>
          <cell r="AC75">
            <v>0</v>
          </cell>
          <cell r="AD75">
            <v>289.96340251904587</v>
          </cell>
          <cell r="AE75">
            <v>1248.5207145480351</v>
          </cell>
          <cell r="AF75">
            <v>2182.9056247762996</v>
          </cell>
          <cell r="AG75">
            <v>842.27164137858642</v>
          </cell>
          <cell r="AH75">
            <v>131.47308009691926</v>
          </cell>
          <cell r="AI75">
            <v>1741.1272225708676</v>
          </cell>
          <cell r="AJ75">
            <v>695.83446863216477</v>
          </cell>
          <cell r="AK75">
            <v>2.655429499610114</v>
          </cell>
          <cell r="AL75">
            <v>42.907264443523218</v>
          </cell>
          <cell r="AM75">
            <v>3170.0752244687715</v>
          </cell>
          <cell r="AN75">
            <v>220.28194323425723</v>
          </cell>
          <cell r="AO75">
            <v>8389.7032421219646</v>
          </cell>
          <cell r="AP75">
            <v>586.30747602019005</v>
          </cell>
          <cell r="AQ75">
            <v>198.48789186689851</v>
          </cell>
          <cell r="AR75">
            <v>0</v>
          </cell>
          <cell r="AS75">
            <v>42.042691790022282</v>
          </cell>
          <cell r="AT75">
            <v>500.60909435947821</v>
          </cell>
          <cell r="AU75">
            <v>13.739083005726</v>
          </cell>
          <cell r="AV75">
            <v>162.92371787338377</v>
          </cell>
          <cell r="AW75">
            <v>102.47613913047221</v>
          </cell>
          <cell r="AX75">
            <v>808.34262201125694</v>
          </cell>
          <cell r="AY75">
            <v>5.9887901995191193</v>
          </cell>
          <cell r="AZ75">
            <v>1.0318252763317255</v>
          </cell>
          <cell r="BA75">
            <v>0.37009518242285533</v>
          </cell>
          <cell r="BB75">
            <v>263.12170642774004</v>
          </cell>
          <cell r="BC75">
            <v>21.389419940629097</v>
          </cell>
          <cell r="BD75">
            <v>79.519790696452745</v>
          </cell>
          <cell r="BE75">
            <v>7.9042825263158649</v>
          </cell>
          <cell r="BF75">
            <v>283.28956300407589</v>
          </cell>
          <cell r="BG75">
            <v>1483.8061545372132</v>
          </cell>
          <cell r="BH75">
            <v>31.48493244502075</v>
          </cell>
          <cell r="BI75">
            <v>177.56867714646251</v>
          </cell>
          <cell r="BJ75">
            <v>0.74571926769329122</v>
          </cell>
          <cell r="BK75">
            <v>2.1258127420004498</v>
          </cell>
          <cell r="BL75">
            <v>41.091395082674545</v>
          </cell>
          <cell r="BM75">
            <v>4.1179569513560752</v>
          </cell>
          <cell r="BN75">
            <v>4024.4059664783731</v>
          </cell>
        </row>
        <row r="76">
          <cell r="A76" t="str">
            <v>P72</v>
          </cell>
          <cell r="B76" t="str">
            <v>Radio, television</v>
          </cell>
          <cell r="C76">
            <v>53926.424552892931</v>
          </cell>
          <cell r="E76">
            <v>0</v>
          </cell>
          <cell r="F76">
            <v>0</v>
          </cell>
          <cell r="G76">
            <v>0</v>
          </cell>
          <cell r="H76">
            <v>103.51153499256142</v>
          </cell>
          <cell r="I76">
            <v>58.813934956208968</v>
          </cell>
          <cell r="J76">
            <v>160.48413921236678</v>
          </cell>
          <cell r="K76">
            <v>25.567965390194793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229.95583121770042</v>
          </cell>
          <cell r="U76">
            <v>0</v>
          </cell>
          <cell r="V76">
            <v>19.436736876919046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19.298383815983208</v>
          </cell>
          <cell r="AC76">
            <v>0</v>
          </cell>
          <cell r="AD76">
            <v>62.484257800223332</v>
          </cell>
          <cell r="AE76">
            <v>4447.6000305530169</v>
          </cell>
          <cell r="AF76">
            <v>3320.7515692171287</v>
          </cell>
          <cell r="AG76">
            <v>2591.7587681825717</v>
          </cell>
          <cell r="AH76">
            <v>1052.6012840795952</v>
          </cell>
          <cell r="AI76">
            <v>6164.3214840853161</v>
          </cell>
          <cell r="AJ76">
            <v>169.79688028458779</v>
          </cell>
          <cell r="AK76">
            <v>0</v>
          </cell>
          <cell r="AL76">
            <v>20.1839480869601</v>
          </cell>
          <cell r="AM76">
            <v>0</v>
          </cell>
          <cell r="AN76">
            <v>0</v>
          </cell>
          <cell r="AO76">
            <v>0</v>
          </cell>
          <cell r="AP76">
            <v>494.64463929462244</v>
          </cell>
          <cell r="AQ76">
            <v>167.45645534540543</v>
          </cell>
          <cell r="AR76">
            <v>0</v>
          </cell>
          <cell r="AS76">
            <v>0</v>
          </cell>
          <cell r="AT76">
            <v>260.18859596691851</v>
          </cell>
          <cell r="AU76">
            <v>7.1408065842404413</v>
          </cell>
          <cell r="AV76">
            <v>84.678632251826187</v>
          </cell>
          <cell r="AW76">
            <v>53.261363129215852</v>
          </cell>
          <cell r="AX76">
            <v>420.13126459563892</v>
          </cell>
          <cell r="AY76">
            <v>125.1442546757571</v>
          </cell>
          <cell r="AZ76">
            <v>21.561450787257581</v>
          </cell>
          <cell r="BA76">
            <v>7.7336630972839506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6865.9191496459862</v>
          </cell>
          <cell r="BH76">
            <v>500.72819293496082</v>
          </cell>
          <cell r="BI76">
            <v>2824.0061491210545</v>
          </cell>
          <cell r="BJ76">
            <v>11.859725664042083</v>
          </cell>
          <cell r="BK76">
            <v>33.80837404300464</v>
          </cell>
          <cell r="BL76">
            <v>653.50688113602769</v>
          </cell>
          <cell r="BM76">
            <v>65.49091843970551</v>
          </cell>
          <cell r="BN76">
            <v>775.96844382622749</v>
          </cell>
        </row>
        <row r="77">
          <cell r="A77" t="str">
            <v>P73</v>
          </cell>
          <cell r="B77" t="str">
            <v>Medical appliances</v>
          </cell>
          <cell r="C77">
            <v>26656.916320111166</v>
          </cell>
          <cell r="E77">
            <v>0</v>
          </cell>
          <cell r="F77">
            <v>0</v>
          </cell>
          <cell r="G77">
            <v>0</v>
          </cell>
          <cell r="H77">
            <v>8.5206309069550592</v>
          </cell>
          <cell r="I77">
            <v>15.726671490237301</v>
          </cell>
          <cell r="J77">
            <v>28.266259561828416</v>
          </cell>
          <cell r="K77">
            <v>4.9622127392213908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2.0392354549409206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116.04430397979178</v>
          </cell>
          <cell r="AI77">
            <v>0</v>
          </cell>
          <cell r="AJ77">
            <v>0</v>
          </cell>
          <cell r="AK77">
            <v>0</v>
          </cell>
          <cell r="AL77">
            <v>2.4026244722696162</v>
          </cell>
          <cell r="AM77">
            <v>3.3680511277743865</v>
          </cell>
          <cell r="AN77">
            <v>23.271266870417197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4.9528312057035784</v>
          </cell>
          <cell r="AT77">
            <v>1.1031632116232268</v>
          </cell>
          <cell r="AU77">
            <v>3.0276019960738497E-2</v>
          </cell>
          <cell r="AV77">
            <v>0.35902554285147803</v>
          </cell>
          <cell r="AW77">
            <v>0.22582072126069375</v>
          </cell>
          <cell r="AX77">
            <v>1.781297729180956</v>
          </cell>
          <cell r="AY77">
            <v>22.57806179171742</v>
          </cell>
          <cell r="AZ77">
            <v>3.890036897459562</v>
          </cell>
          <cell r="BA77">
            <v>1.3952787823876409</v>
          </cell>
          <cell r="BB77">
            <v>559.52731737105</v>
          </cell>
          <cell r="BC77">
            <v>45.484520916139985</v>
          </cell>
          <cell r="BD77">
            <v>169.09853531416093</v>
          </cell>
          <cell r="BE77">
            <v>16.808427011729385</v>
          </cell>
          <cell r="BF77">
            <v>602.41418839543132</v>
          </cell>
          <cell r="BG77">
            <v>446.19902180315592</v>
          </cell>
          <cell r="BH77">
            <v>22.802486705523211</v>
          </cell>
          <cell r="BI77">
            <v>128.60143203482912</v>
          </cell>
          <cell r="BJ77">
            <v>0.5400759146401799</v>
          </cell>
          <cell r="BK77">
            <v>1.5395877654348582</v>
          </cell>
          <cell r="BL77">
            <v>29.759822153668424</v>
          </cell>
          <cell r="BM77">
            <v>2.9823681153257122</v>
          </cell>
          <cell r="BN77">
            <v>45.036526863764173</v>
          </cell>
        </row>
        <row r="78">
          <cell r="A78" t="str">
            <v>P74</v>
          </cell>
          <cell r="B78" t="str">
            <v xml:space="preserve">Motor vehicles, parts </v>
          </cell>
          <cell r="C78">
            <v>280656.48483728844</v>
          </cell>
          <cell r="E78">
            <v>1188.186191670904</v>
          </cell>
          <cell r="F78">
            <v>120.41045314468874</v>
          </cell>
          <cell r="G78">
            <v>11.174914709995107</v>
          </cell>
          <cell r="H78">
            <v>689.30196745583999</v>
          </cell>
          <cell r="I78">
            <v>87.711283554684854</v>
          </cell>
          <cell r="J78">
            <v>2270.151408212128</v>
          </cell>
          <cell r="K78">
            <v>400.27645991732294</v>
          </cell>
          <cell r="L78">
            <v>414.66003816412365</v>
          </cell>
          <cell r="M78">
            <v>79.503316482437484</v>
          </cell>
          <cell r="N78">
            <v>22.529023955147672</v>
          </cell>
          <cell r="O78">
            <v>19.704689607689062</v>
          </cell>
          <cell r="P78">
            <v>3.7500766626042061</v>
          </cell>
          <cell r="Q78">
            <v>7.2590180478829192</v>
          </cell>
          <cell r="R78">
            <v>88.520835699622452</v>
          </cell>
          <cell r="S78">
            <v>55.704747976710792</v>
          </cell>
          <cell r="T78">
            <v>61.028351330004696</v>
          </cell>
          <cell r="U78">
            <v>48.277821542303542</v>
          </cell>
          <cell r="V78">
            <v>72.100685556707091</v>
          </cell>
          <cell r="W78">
            <v>166.28380397008942</v>
          </cell>
          <cell r="X78">
            <v>13.91375014029402</v>
          </cell>
          <cell r="Y78">
            <v>66.037854894504648</v>
          </cell>
          <cell r="Z78">
            <v>30.329577418375333</v>
          </cell>
          <cell r="AA78">
            <v>69.915245685387362</v>
          </cell>
          <cell r="AB78">
            <v>84.968163530644176</v>
          </cell>
          <cell r="AC78">
            <v>22.228593281530692</v>
          </cell>
          <cell r="AD78">
            <v>190.59415651095779</v>
          </cell>
          <cell r="AE78">
            <v>256.80409101522156</v>
          </cell>
          <cell r="AF78">
            <v>238.76977659295369</v>
          </cell>
          <cell r="AG78">
            <v>5.6504108190533113</v>
          </cell>
          <cell r="AH78">
            <v>16.383105969678454</v>
          </cell>
          <cell r="AI78">
            <v>51353.141337979054</v>
          </cell>
          <cell r="AJ78">
            <v>1895.1599579026029</v>
          </cell>
          <cell r="AK78">
            <v>29.705619799679447</v>
          </cell>
          <cell r="AL78">
            <v>56.128540630374538</v>
          </cell>
          <cell r="AM78">
            <v>126.10440765661835</v>
          </cell>
          <cell r="AN78">
            <v>35.099414161976341</v>
          </cell>
          <cell r="AO78">
            <v>0</v>
          </cell>
          <cell r="AP78">
            <v>1699.708936405782</v>
          </cell>
          <cell r="AQ78">
            <v>935.14801956172664</v>
          </cell>
          <cell r="AR78">
            <v>6604.6142633636391</v>
          </cell>
          <cell r="AS78">
            <v>0</v>
          </cell>
          <cell r="AT78">
            <v>4531.5116781200186</v>
          </cell>
          <cell r="AU78">
            <v>63.218754741732845</v>
          </cell>
          <cell r="AV78">
            <v>766.19724836721934</v>
          </cell>
          <cell r="AW78">
            <v>671.52639789577302</v>
          </cell>
          <cell r="AX78">
            <v>3789.6819209360369</v>
          </cell>
          <cell r="AY78">
            <v>47.51475128330388</v>
          </cell>
          <cell r="AZ78">
            <v>8.1864483041441041</v>
          </cell>
          <cell r="BA78">
            <v>2.9363160100988264</v>
          </cell>
          <cell r="BB78">
            <v>450.9850449959024</v>
          </cell>
          <cell r="BC78">
            <v>99.803550864434683</v>
          </cell>
          <cell r="BD78">
            <v>120.78759791790033</v>
          </cell>
          <cell r="BE78">
            <v>20.95254385042055</v>
          </cell>
          <cell r="BF78">
            <v>916.96088784398376</v>
          </cell>
          <cell r="BG78">
            <v>10067.863030421417</v>
          </cell>
          <cell r="BH78">
            <v>805.1556794549283</v>
          </cell>
          <cell r="BI78">
            <v>4700.9935260095535</v>
          </cell>
          <cell r="BJ78">
            <v>39.18024042004776</v>
          </cell>
          <cell r="BK78">
            <v>59.493892818898438</v>
          </cell>
          <cell r="BL78">
            <v>1043.8916937195199</v>
          </cell>
          <cell r="BM78">
            <v>129.53874867623048</v>
          </cell>
          <cell r="BN78">
            <v>1483.3599823109432</v>
          </cell>
        </row>
        <row r="79">
          <cell r="A79" t="str">
            <v>P75</v>
          </cell>
          <cell r="B79" t="str">
            <v>Ships and boats</v>
          </cell>
          <cell r="C79">
            <v>3963.5582225253006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0.9321571298925897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</row>
        <row r="80">
          <cell r="A80" t="str">
            <v>P76</v>
          </cell>
          <cell r="B80" t="str">
            <v>Railway and trams</v>
          </cell>
          <cell r="C80">
            <v>2736.9983159877738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78.843285514788079</v>
          </cell>
          <cell r="AE80">
            <v>8.2802778217321116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99.454018020103447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</row>
        <row r="81">
          <cell r="A81" t="str">
            <v>P77</v>
          </cell>
          <cell r="B81" t="str">
            <v xml:space="preserve">Aircrafts </v>
          </cell>
          <cell r="C81">
            <v>11324.344378496759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0.97047855833626362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</row>
        <row r="82">
          <cell r="A82" t="str">
            <v>P78</v>
          </cell>
          <cell r="B82" t="str">
            <v>Other transport equipment</v>
          </cell>
          <cell r="C82">
            <v>4753.4869583290811</v>
          </cell>
          <cell r="E82">
            <v>64.184971533134146</v>
          </cell>
          <cell r="F82">
            <v>6.5028447581427455</v>
          </cell>
          <cell r="G82">
            <v>0.57316910638495233</v>
          </cell>
          <cell r="H82">
            <v>17.743396155802987</v>
          </cell>
          <cell r="I82">
            <v>132.77022239646666</v>
          </cell>
          <cell r="J82">
            <v>184.39322170139991</v>
          </cell>
          <cell r="K82">
            <v>32.275580233755015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3.6124264871307559</v>
          </cell>
          <cell r="AQ82">
            <v>1.2229469131484156</v>
          </cell>
          <cell r="AR82">
            <v>0</v>
          </cell>
          <cell r="AS82">
            <v>0</v>
          </cell>
          <cell r="AT82">
            <v>680.02140590126351</v>
          </cell>
          <cell r="AU82">
            <v>18.663006019301353</v>
          </cell>
          <cell r="AV82">
            <v>221.31362959891041</v>
          </cell>
          <cell r="AW82">
            <v>139.20236165904842</v>
          </cell>
          <cell r="AX82">
            <v>1098.0429490066006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881.42590702431937</v>
          </cell>
          <cell r="BH82">
            <v>1.6468803505514975</v>
          </cell>
          <cell r="BI82">
            <v>9.2880734547098829</v>
          </cell>
          <cell r="BJ82">
            <v>3.9006290108332585E-2</v>
          </cell>
          <cell r="BK82">
            <v>0.11119475132639875</v>
          </cell>
          <cell r="BL82">
            <v>2.1493649782026854</v>
          </cell>
          <cell r="BM82">
            <v>0.21539771125276266</v>
          </cell>
          <cell r="BN82">
            <v>53.313091646205166</v>
          </cell>
        </row>
        <row r="83">
          <cell r="A83" t="str">
            <v>P79</v>
          </cell>
          <cell r="B83" t="str">
            <v>Construction</v>
          </cell>
          <cell r="C83">
            <v>117552.34882963132</v>
          </cell>
          <cell r="E83">
            <v>212.23102400411312</v>
          </cell>
          <cell r="F83">
            <v>21.534482610300184</v>
          </cell>
          <cell r="G83">
            <v>2.0765286979273658</v>
          </cell>
          <cell r="H83">
            <v>2.6962777501820208</v>
          </cell>
          <cell r="I83">
            <v>0.81120377553004952</v>
          </cell>
          <cell r="J83">
            <v>9.4749140999567292</v>
          </cell>
          <cell r="K83">
            <v>2.2627414714186114</v>
          </cell>
          <cell r="L83">
            <v>399.64895846094953</v>
          </cell>
          <cell r="M83">
            <v>144.82795720855995</v>
          </cell>
          <cell r="N83">
            <v>13.774231223155576</v>
          </cell>
          <cell r="O83">
            <v>57.268383632999267</v>
          </cell>
          <cell r="P83">
            <v>3.6149433565908655</v>
          </cell>
          <cell r="Q83">
            <v>43.88044584417468</v>
          </cell>
          <cell r="R83">
            <v>108.11869090099357</v>
          </cell>
          <cell r="S83">
            <v>29.262350876939863</v>
          </cell>
          <cell r="T83">
            <v>706.82059258319714</v>
          </cell>
          <cell r="U83">
            <v>1894.9240727905028</v>
          </cell>
          <cell r="V83">
            <v>346.05755384783043</v>
          </cell>
          <cell r="W83">
            <v>70.66373796427041</v>
          </cell>
          <cell r="X83">
            <v>5.0764367901223606</v>
          </cell>
          <cell r="Y83">
            <v>81.750900441492334</v>
          </cell>
          <cell r="Z83">
            <v>5.0886025423767416</v>
          </cell>
          <cell r="AA83">
            <v>25.285800064580023</v>
          </cell>
          <cell r="AB83">
            <v>384.25772802739385</v>
          </cell>
          <cell r="AC83">
            <v>165.11627553747294</v>
          </cell>
          <cell r="AD83">
            <v>233.37027744647139</v>
          </cell>
          <cell r="AE83">
            <v>124.18188232062697</v>
          </cell>
          <cell r="AF83">
            <v>48.67152253974303</v>
          </cell>
          <cell r="AG83">
            <v>46.563345333075915</v>
          </cell>
          <cell r="AH83">
            <v>12.124147347552915</v>
          </cell>
          <cell r="AI83">
            <v>226.91503414827233</v>
          </cell>
          <cell r="AJ83">
            <v>84.300619018848721</v>
          </cell>
          <cell r="AK83">
            <v>7.6709901310626023</v>
          </cell>
          <cell r="AL83">
            <v>34.089146151896102</v>
          </cell>
          <cell r="AM83">
            <v>18.078202492525524</v>
          </cell>
          <cell r="AN83">
            <v>163.66977164133931</v>
          </cell>
          <cell r="AO83">
            <v>5583.4964885671225</v>
          </cell>
          <cell r="AP83">
            <v>165.59478063557535</v>
          </cell>
          <cell r="AQ83">
            <v>83.218467269433617</v>
          </cell>
          <cell r="AR83">
            <v>35.600429411973174</v>
          </cell>
          <cell r="AS83">
            <v>590.57566163882871</v>
          </cell>
          <cell r="AT83">
            <v>3426.3834434896639</v>
          </cell>
          <cell r="AU83">
            <v>9.8688826381229902</v>
          </cell>
          <cell r="AV83">
            <v>93.891787811556227</v>
          </cell>
          <cell r="AW83">
            <v>494.26443051080662</v>
          </cell>
          <cell r="AX83">
            <v>2641.590928145582</v>
          </cell>
          <cell r="AY83">
            <v>41.460530522464055</v>
          </cell>
          <cell r="AZ83">
            <v>7.1433498148985759</v>
          </cell>
          <cell r="BA83">
            <v>2.5621773506595185</v>
          </cell>
          <cell r="BB83">
            <v>2219.6588693206718</v>
          </cell>
          <cell r="BC83">
            <v>67.747428860722636</v>
          </cell>
          <cell r="BD83">
            <v>315.48624133582791</v>
          </cell>
          <cell r="BE83">
            <v>34.771748185069526</v>
          </cell>
          <cell r="BF83">
            <v>2396.1528337614991</v>
          </cell>
          <cell r="BG83">
            <v>826.3508449219446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607.4616012175062</v>
          </cell>
        </row>
        <row r="84">
          <cell r="A84" t="str">
            <v>P80</v>
          </cell>
          <cell r="B84" t="str">
            <v>Construction services</v>
          </cell>
          <cell r="C84">
            <v>95160.595666404814</v>
          </cell>
          <cell r="E84">
            <v>0</v>
          </cell>
          <cell r="F84">
            <v>0</v>
          </cell>
          <cell r="G84">
            <v>0</v>
          </cell>
          <cell r="H84">
            <v>464.7337295196354</v>
          </cell>
          <cell r="I84">
            <v>85.458362018902378</v>
          </cell>
          <cell r="J84">
            <v>1795.9920847147107</v>
          </cell>
          <cell r="K84">
            <v>142.4528553180761</v>
          </cell>
          <cell r="L84">
            <v>339.95272672428422</v>
          </cell>
          <cell r="M84">
            <v>123.19476359593283</v>
          </cell>
          <cell r="N84">
            <v>11.716751323149166</v>
          </cell>
          <cell r="O84">
            <v>48.714109617860039</v>
          </cell>
          <cell r="P84">
            <v>3.0749732359104103</v>
          </cell>
          <cell r="Q84">
            <v>37.325950434228446</v>
          </cell>
          <cell r="R84">
            <v>91.968821645869255</v>
          </cell>
          <cell r="S84">
            <v>24.891384702433633</v>
          </cell>
          <cell r="T84">
            <v>601.24162134406924</v>
          </cell>
          <cell r="U84">
            <v>1611.876102370863</v>
          </cell>
          <cell r="V84">
            <v>294.36635963508911</v>
          </cell>
          <cell r="W84">
            <v>60.10857752261888</v>
          </cell>
          <cell r="X84">
            <v>4.318160956784264</v>
          </cell>
          <cell r="Y84">
            <v>69.539632041768471</v>
          </cell>
          <cell r="Z84">
            <v>4.3285094903259083</v>
          </cell>
          <cell r="AA84">
            <v>21.508817919761832</v>
          </cell>
          <cell r="AB84">
            <v>326.8605100607416</v>
          </cell>
          <cell r="AC84">
            <v>140.45258196514567</v>
          </cell>
          <cell r="AD84">
            <v>198.51136972769496</v>
          </cell>
          <cell r="AE84">
            <v>105.63262736183498</v>
          </cell>
          <cell r="AF84">
            <v>41.401376009903302</v>
          </cell>
          <cell r="AG84">
            <v>39.608100750074186</v>
          </cell>
          <cell r="AH84">
            <v>10.313143229197983</v>
          </cell>
          <cell r="AI84">
            <v>193.02035689147451</v>
          </cell>
          <cell r="AJ84">
            <v>71.708494901038648</v>
          </cell>
          <cell r="AK84">
            <v>6.5251615361950233</v>
          </cell>
          <cell r="AL84">
            <v>28.997193513696974</v>
          </cell>
          <cell r="AM84">
            <v>10.077651576450922</v>
          </cell>
          <cell r="AN84">
            <v>91.624830318361816</v>
          </cell>
          <cell r="AO84">
            <v>4629.3618013675878</v>
          </cell>
          <cell r="AP84">
            <v>140.85961195836251</v>
          </cell>
          <cell r="AQ84">
            <v>70.78798596399605</v>
          </cell>
          <cell r="AR84">
            <v>17.082567825034051</v>
          </cell>
          <cell r="AS84">
            <v>0</v>
          </cell>
          <cell r="AT84">
            <v>2499.2303928584802</v>
          </cell>
          <cell r="AU84">
            <v>4.7026717594331764</v>
          </cell>
          <cell r="AV84">
            <v>41.254387369629733</v>
          </cell>
          <cell r="AW84">
            <v>372.6501613385127</v>
          </cell>
          <cell r="AX84">
            <v>1876.7269671416257</v>
          </cell>
          <cell r="AY84">
            <v>18.473453377097933</v>
          </cell>
          <cell r="AZ84">
            <v>3.1828425275535372</v>
          </cell>
          <cell r="BA84">
            <v>1.1416222425233931</v>
          </cell>
          <cell r="BB84">
            <v>1242.5988331664812</v>
          </cell>
          <cell r="BC84">
            <v>37.926042247260867</v>
          </cell>
          <cell r="BD84">
            <v>176.61400171998369</v>
          </cell>
          <cell r="BE84">
            <v>19.465754093623314</v>
          </cell>
          <cell r="BF84">
            <v>1341.4028418843768</v>
          </cell>
          <cell r="BG84">
            <v>1014.7978504023833</v>
          </cell>
          <cell r="BH84">
            <v>126.65800970470222</v>
          </cell>
          <cell r="BI84">
            <v>466.30374486633008</v>
          </cell>
          <cell r="BJ84">
            <v>11.959579022252871</v>
          </cell>
          <cell r="BK84">
            <v>24.271284955239047</v>
          </cell>
          <cell r="BL84">
            <v>86.580527056378017</v>
          </cell>
          <cell r="BM84">
            <v>7.5782052054263751</v>
          </cell>
          <cell r="BN84">
            <v>368.78294775508476</v>
          </cell>
        </row>
        <row r="85">
          <cell r="A85" t="str">
            <v>P81</v>
          </cell>
          <cell r="B85" t="str">
            <v>Trade services</v>
          </cell>
          <cell r="C85">
            <v>43084.78183791331</v>
          </cell>
          <cell r="E85">
            <v>268.35106926607989</v>
          </cell>
          <cell r="F85">
            <v>26.961191354447745</v>
          </cell>
          <cell r="G85">
            <v>2.1727031826593772</v>
          </cell>
          <cell r="H85">
            <v>74.496579367148129</v>
          </cell>
          <cell r="I85">
            <v>10.501609966229553</v>
          </cell>
          <cell r="J85">
            <v>122.85212762406813</v>
          </cell>
          <cell r="K85">
            <v>29.334368845534666</v>
          </cell>
          <cell r="L85">
            <v>791.58525292896365</v>
          </cell>
          <cell r="M85">
            <v>377.81646847661733</v>
          </cell>
          <cell r="N85">
            <v>126.83998011835278</v>
          </cell>
          <cell r="O85">
            <v>65.77048678429658</v>
          </cell>
          <cell r="P85">
            <v>26.123812351623066</v>
          </cell>
          <cell r="Q85">
            <v>27.500527328857789</v>
          </cell>
          <cell r="R85">
            <v>98.270085976319336</v>
          </cell>
          <cell r="S85">
            <v>468.02549858981524</v>
          </cell>
          <cell r="T85">
            <v>206.74248635756683</v>
          </cell>
          <cell r="U85">
            <v>95.630725954100271</v>
          </cell>
          <cell r="V85">
            <v>386.46769646264067</v>
          </cell>
          <cell r="W85">
            <v>438.77985842791963</v>
          </cell>
          <cell r="X85">
            <v>32.585082454689875</v>
          </cell>
          <cell r="Y85">
            <v>187.05904053686834</v>
          </cell>
          <cell r="Z85">
            <v>24.372383924312842</v>
          </cell>
          <cell r="AA85">
            <v>113.42956122642312</v>
          </cell>
          <cell r="AB85">
            <v>539.0715060654386</v>
          </cell>
          <cell r="AC85">
            <v>150.90558079187579</v>
          </cell>
          <cell r="AD85">
            <v>222.31173942147575</v>
          </cell>
          <cell r="AE85">
            <v>219.97733094211321</v>
          </cell>
          <cell r="AF85">
            <v>166.49145103445389</v>
          </cell>
          <cell r="AG85">
            <v>22.821725036460258</v>
          </cell>
          <cell r="AH85">
            <v>26.612742670888466</v>
          </cell>
          <cell r="AI85">
            <v>821.60535479707471</v>
          </cell>
          <cell r="AJ85">
            <v>131.63558074086484</v>
          </cell>
          <cell r="AK85">
            <v>96.137203200738696</v>
          </cell>
          <cell r="AL85">
            <v>59.635421982187594</v>
          </cell>
          <cell r="AM85">
            <v>92.018926468126267</v>
          </cell>
          <cell r="AN85">
            <v>24.303303354113432</v>
          </cell>
          <cell r="AO85">
            <v>212.32907811143045</v>
          </cell>
          <cell r="AP85">
            <v>0</v>
          </cell>
          <cell r="AQ85">
            <v>0</v>
          </cell>
          <cell r="AR85">
            <v>3551.231814262504</v>
          </cell>
          <cell r="AS85">
            <v>351.69149788371226</v>
          </cell>
          <cell r="AT85">
            <v>4518.0705170721658</v>
          </cell>
          <cell r="AU85">
            <v>40.161641610929308</v>
          </cell>
          <cell r="AV85">
            <v>420.01981307438672</v>
          </cell>
          <cell r="AW85">
            <v>519.79670995523929</v>
          </cell>
          <cell r="AX85">
            <v>4027.8814411628077</v>
          </cell>
          <cell r="AY85">
            <v>159.66859250160519</v>
          </cell>
          <cell r="AZ85">
            <v>27.509744721512156</v>
          </cell>
          <cell r="BA85">
            <v>9.8671976977631601</v>
          </cell>
          <cell r="BB85">
            <v>8575.5259806823269</v>
          </cell>
          <cell r="BC85">
            <v>369.83495616586174</v>
          </cell>
          <cell r="BD85">
            <v>914.05843983619434</v>
          </cell>
          <cell r="BE85">
            <v>204.9458315665978</v>
          </cell>
          <cell r="BF85">
            <v>9155.1937468881242</v>
          </cell>
          <cell r="BG85">
            <v>793.12382217829213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609.7925483403211</v>
          </cell>
        </row>
        <row r="86">
          <cell r="A86" t="str">
            <v>P82</v>
          </cell>
          <cell r="B86" t="str">
            <v xml:space="preserve">Accommodation </v>
          </cell>
          <cell r="C86">
            <v>34585.057467893144</v>
          </cell>
          <cell r="E86">
            <v>4.9138755548119457</v>
          </cell>
          <cell r="F86">
            <v>0</v>
          </cell>
          <cell r="G86">
            <v>0</v>
          </cell>
          <cell r="H86">
            <v>19.704786824958376</v>
          </cell>
          <cell r="I86">
            <v>25.099248697697458</v>
          </cell>
          <cell r="J86">
            <v>104.60256784880245</v>
          </cell>
          <cell r="K86">
            <v>10.559213035362134</v>
          </cell>
          <cell r="L86">
            <v>102.85474810922402</v>
          </cell>
          <cell r="M86">
            <v>28.527905051979857</v>
          </cell>
          <cell r="N86">
            <v>6.0104946620489219</v>
          </cell>
          <cell r="O86">
            <v>2.8386678437542212</v>
          </cell>
          <cell r="P86">
            <v>3.2521701317758596</v>
          </cell>
          <cell r="Q86">
            <v>3.041339687896039</v>
          </cell>
          <cell r="R86">
            <v>14.702746091898764</v>
          </cell>
          <cell r="S86">
            <v>27.900870292957951</v>
          </cell>
          <cell r="T86">
            <v>30.050248222519134</v>
          </cell>
          <cell r="U86">
            <v>12.983825192532818</v>
          </cell>
          <cell r="V86">
            <v>43.802193103357723</v>
          </cell>
          <cell r="W86">
            <v>40.782167959038951</v>
          </cell>
          <cell r="X86">
            <v>10.114393902507576</v>
          </cell>
          <cell r="Y86">
            <v>175.58496340601997</v>
          </cell>
          <cell r="Z86">
            <v>4.6308645441283804</v>
          </cell>
          <cell r="AA86">
            <v>35.67874176608548</v>
          </cell>
          <cell r="AB86">
            <v>11.946112214991505</v>
          </cell>
          <cell r="AC86">
            <v>0.90926577351824078</v>
          </cell>
          <cell r="AD86">
            <v>19.51340968224703</v>
          </cell>
          <cell r="AE86">
            <v>55.706099871061106</v>
          </cell>
          <cell r="AF86">
            <v>39.422736071792421</v>
          </cell>
          <cell r="AG86">
            <v>5.4985792642218634</v>
          </cell>
          <cell r="AH86">
            <v>11.977363057608173</v>
          </cell>
          <cell r="AI86">
            <v>43.113124283350999</v>
          </cell>
          <cell r="AJ86">
            <v>5.9184527643984399</v>
          </cell>
          <cell r="AK86">
            <v>5.072600697480464</v>
          </cell>
          <cell r="AL86">
            <v>19.396561482257013</v>
          </cell>
          <cell r="AM86">
            <v>57.10913981274598</v>
          </cell>
          <cell r="AN86">
            <v>16.197906103835972</v>
          </cell>
          <cell r="AO86">
            <v>361.71781654871097</v>
          </cell>
          <cell r="AP86">
            <v>309.74860130278046</v>
          </cell>
          <cell r="AQ86">
            <v>178.44902823064379</v>
          </cell>
          <cell r="AR86">
            <v>33.183482452412584</v>
          </cell>
          <cell r="AS86">
            <v>322.96270325132059</v>
          </cell>
          <cell r="AT86">
            <v>2700.5787541884838</v>
          </cell>
          <cell r="AU86">
            <v>21.885486435097441</v>
          </cell>
          <cell r="AV86">
            <v>630.35186247810111</v>
          </cell>
          <cell r="AW86">
            <v>381.44764888551083</v>
          </cell>
          <cell r="AX86">
            <v>2241.2935361440673</v>
          </cell>
          <cell r="AY86">
            <v>24.317186217959684</v>
          </cell>
          <cell r="AZ86">
            <v>4.1896754691741922</v>
          </cell>
          <cell r="BA86">
            <v>1.502753172096241</v>
          </cell>
          <cell r="BB86">
            <v>221.69418680837938</v>
          </cell>
          <cell r="BC86">
            <v>5.1485850229392884</v>
          </cell>
          <cell r="BD86">
            <v>28.153164861648801</v>
          </cell>
          <cell r="BE86">
            <v>11.25273755709852</v>
          </cell>
          <cell r="BF86">
            <v>573.27244239127003</v>
          </cell>
          <cell r="BG86">
            <v>1008.2846277577047</v>
          </cell>
          <cell r="BH86">
            <v>202.76322179710158</v>
          </cell>
          <cell r="BI86">
            <v>52.156130895896503</v>
          </cell>
          <cell r="BJ86">
            <v>3.7999787375257021</v>
          </cell>
          <cell r="BK86">
            <v>4.8169342667733712</v>
          </cell>
          <cell r="BL86">
            <v>67.848634498773123</v>
          </cell>
          <cell r="BM86">
            <v>2.9401265159785503</v>
          </cell>
          <cell r="BN86">
            <v>389.59756074014518</v>
          </cell>
        </row>
        <row r="87">
          <cell r="A87" t="str">
            <v>P83</v>
          </cell>
          <cell r="B87" t="str">
            <v>Catering services</v>
          </cell>
          <cell r="C87">
            <v>33241.088850933651</v>
          </cell>
          <cell r="E87">
            <v>0</v>
          </cell>
          <cell r="F87">
            <v>0</v>
          </cell>
          <cell r="G87">
            <v>0</v>
          </cell>
          <cell r="H87">
            <v>23.377147551741306</v>
          </cell>
          <cell r="I87">
            <v>1.2675767368838855</v>
          </cell>
          <cell r="J87">
            <v>4.6704030165126174</v>
          </cell>
          <cell r="K87">
            <v>5.4840457243768563</v>
          </cell>
          <cell r="L87">
            <v>29.769802706308106</v>
          </cell>
          <cell r="M87">
            <v>15.116269645584447</v>
          </cell>
          <cell r="N87">
            <v>8.4239820474387948</v>
          </cell>
          <cell r="O87">
            <v>7.248657777459754</v>
          </cell>
          <cell r="P87">
            <v>1.7023960282546915</v>
          </cell>
          <cell r="Q87">
            <v>2.1438184367080635</v>
          </cell>
          <cell r="R87">
            <v>13.017807573405252</v>
          </cell>
          <cell r="S87">
            <v>15.556459161991711</v>
          </cell>
          <cell r="T87">
            <v>38.654896645275521</v>
          </cell>
          <cell r="U87">
            <v>19.215536403723739</v>
          </cell>
          <cell r="V87">
            <v>52.289288197961973</v>
          </cell>
          <cell r="W87">
            <v>58.639284015956562</v>
          </cell>
          <cell r="X87">
            <v>4.4484777897188437</v>
          </cell>
          <cell r="Y87">
            <v>19.023517817413079</v>
          </cell>
          <cell r="Z87">
            <v>4.3062860599246795</v>
          </cell>
          <cell r="AA87">
            <v>10.318713173753517</v>
          </cell>
          <cell r="AB87">
            <v>16.339193229359527</v>
          </cell>
          <cell r="AC87">
            <v>10.772569445824159</v>
          </cell>
          <cell r="AD87">
            <v>43.85505553348456</v>
          </cell>
          <cell r="AE87">
            <v>60.434143204920957</v>
          </cell>
          <cell r="AF87">
            <v>40.400288433607663</v>
          </cell>
          <cell r="AG87">
            <v>8.6699822277547547</v>
          </cell>
          <cell r="AH87">
            <v>11.420961457789218</v>
          </cell>
          <cell r="AI87">
            <v>135.59755500160958</v>
          </cell>
          <cell r="AJ87">
            <v>7.9823268659733513</v>
          </cell>
          <cell r="AK87">
            <v>8.6012421041389988</v>
          </cell>
          <cell r="AL87">
            <v>15.092635115964827</v>
          </cell>
          <cell r="AM87">
            <v>26.778981204373217</v>
          </cell>
          <cell r="AN87">
            <v>0.55618181368470054</v>
          </cell>
          <cell r="AO87">
            <v>118.73993194472034</v>
          </cell>
          <cell r="AP87">
            <v>299.65543815839828</v>
          </cell>
          <cell r="AQ87">
            <v>148.34047540916987</v>
          </cell>
          <cell r="AR87">
            <v>104.8227642689242</v>
          </cell>
          <cell r="AS87">
            <v>48.024402031383318</v>
          </cell>
          <cell r="AT87">
            <v>152.89145021463537</v>
          </cell>
          <cell r="AU87">
            <v>0.40418866666993791</v>
          </cell>
          <cell r="AV87">
            <v>4.212881399039941</v>
          </cell>
          <cell r="AW87">
            <v>29.415941617073774</v>
          </cell>
          <cell r="AX87">
            <v>212.03984487908099</v>
          </cell>
          <cell r="AY87">
            <v>10.643364908618901</v>
          </cell>
          <cell r="AZ87">
            <v>1.8337748647159127</v>
          </cell>
          <cell r="BA87">
            <v>0.65773853252775916</v>
          </cell>
          <cell r="BB87">
            <v>135.62960784108463</v>
          </cell>
          <cell r="BC87">
            <v>113.65674210129458</v>
          </cell>
          <cell r="BD87">
            <v>28.948816719303068</v>
          </cell>
          <cell r="BE87">
            <v>4.6497549822045334</v>
          </cell>
          <cell r="BF87">
            <v>430.3805962556292</v>
          </cell>
          <cell r="BG87">
            <v>0</v>
          </cell>
          <cell r="BH87">
            <v>85.909384176958525</v>
          </cell>
          <cell r="BI87">
            <v>146.75248770678269</v>
          </cell>
          <cell r="BJ87">
            <v>0.99792533525795635</v>
          </cell>
          <cell r="BK87">
            <v>7.2285227668184753</v>
          </cell>
          <cell r="BL87">
            <v>48.460936727213983</v>
          </cell>
          <cell r="BM87">
            <v>4.8257288754415661</v>
          </cell>
          <cell r="BN87">
            <v>95.596483966471055</v>
          </cell>
        </row>
        <row r="88">
          <cell r="A88" t="str">
            <v>P84</v>
          </cell>
          <cell r="B88" t="str">
            <v xml:space="preserve">Passenger transport </v>
          </cell>
          <cell r="C88">
            <v>106286.01829546796</v>
          </cell>
          <cell r="E88">
            <v>0</v>
          </cell>
          <cell r="F88">
            <v>0</v>
          </cell>
          <cell r="G88">
            <v>0</v>
          </cell>
          <cell r="H88">
            <v>196.29841696600568</v>
          </cell>
          <cell r="I88">
            <v>10.552111962337497</v>
          </cell>
          <cell r="J88">
            <v>49.039276726502472</v>
          </cell>
          <cell r="K88">
            <v>54.025507808031641</v>
          </cell>
          <cell r="L88">
            <v>807.29445177925868</v>
          </cell>
          <cell r="M88">
            <v>262.7798064511814</v>
          </cell>
          <cell r="N88">
            <v>154.49758915400821</v>
          </cell>
          <cell r="O88">
            <v>118.66288969904069</v>
          </cell>
          <cell r="P88">
            <v>20.020327311930682</v>
          </cell>
          <cell r="Q88">
            <v>40.710460150539681</v>
          </cell>
          <cell r="R88">
            <v>142.30206803991274</v>
          </cell>
          <cell r="S88">
            <v>146.10208902192093</v>
          </cell>
          <cell r="T88">
            <v>364.47262657782699</v>
          </cell>
          <cell r="U88">
            <v>58.049185776541798</v>
          </cell>
          <cell r="V88">
            <v>302.76298513374559</v>
          </cell>
          <cell r="W88">
            <v>680.77871230864014</v>
          </cell>
          <cell r="X88">
            <v>64.307823641874649</v>
          </cell>
          <cell r="Y88">
            <v>249.99105744024217</v>
          </cell>
          <cell r="Z88">
            <v>52.737179472308888</v>
          </cell>
          <cell r="AA88">
            <v>139.78630676898337</v>
          </cell>
          <cell r="AB88">
            <v>500.4177765653186</v>
          </cell>
          <cell r="AC88">
            <v>93.759825501402361</v>
          </cell>
          <cell r="AD88">
            <v>320.46332153987794</v>
          </cell>
          <cell r="AE88">
            <v>429.06102745835398</v>
          </cell>
          <cell r="AF88">
            <v>186.2883300177887</v>
          </cell>
          <cell r="AG88">
            <v>108.12878349037243</v>
          </cell>
          <cell r="AH88">
            <v>61.238337167330464</v>
          </cell>
          <cell r="AI88">
            <v>739.11098634509926</v>
          </cell>
          <cell r="AJ88">
            <v>145.15776146774039</v>
          </cell>
          <cell r="AK88">
            <v>58.626024009239764</v>
          </cell>
          <cell r="AL88">
            <v>78.001141582378494</v>
          </cell>
          <cell r="AM88">
            <v>4.6572789980795708</v>
          </cell>
          <cell r="AN88">
            <v>229.12638110521306</v>
          </cell>
          <cell r="AO88">
            <v>395.38657339553475</v>
          </cell>
          <cell r="AP88">
            <v>2830.7155108922543</v>
          </cell>
          <cell r="AQ88">
            <v>1295.9616367894901</v>
          </cell>
          <cell r="AR88">
            <v>531.07814013667758</v>
          </cell>
          <cell r="AS88">
            <v>1546.0047204879456</v>
          </cell>
          <cell r="AT88">
            <v>5650.9412707857946</v>
          </cell>
          <cell r="AU88">
            <v>45.009362302788652</v>
          </cell>
          <cell r="AV88">
            <v>705.28781646857306</v>
          </cell>
          <cell r="AW88">
            <v>772.65374113932444</v>
          </cell>
          <cell r="AX88">
            <v>4615.4378596371071</v>
          </cell>
          <cell r="AY88">
            <v>146.89297798534128</v>
          </cell>
          <cell r="AZ88">
            <v>25.308598657051903</v>
          </cell>
          <cell r="BA88">
            <v>9.0776904304456103</v>
          </cell>
          <cell r="BB88">
            <v>697.95300806452076</v>
          </cell>
          <cell r="BC88">
            <v>101.35127688609043</v>
          </cell>
          <cell r="BD88">
            <v>476.09825358990156</v>
          </cell>
          <cell r="BE88">
            <v>237.63174142529078</v>
          </cell>
          <cell r="BF88">
            <v>3121.7850934660873</v>
          </cell>
          <cell r="BG88">
            <v>3786.0782625600923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1197.7483844194455</v>
          </cell>
        </row>
        <row r="89">
          <cell r="A89" t="str">
            <v>P85</v>
          </cell>
          <cell r="B89" t="str">
            <v xml:space="preserve">Freight transport </v>
          </cell>
          <cell r="C89">
            <v>49506.487010641213</v>
          </cell>
          <cell r="E89">
            <v>7779.0295538118862</v>
          </cell>
          <cell r="F89">
            <v>789.39589652187078</v>
          </cell>
          <cell r="G89">
            <v>73.31459484626825</v>
          </cell>
          <cell r="H89">
            <v>2012.814537810872</v>
          </cell>
          <cell r="I89">
            <v>11.166148392732328</v>
          </cell>
          <cell r="J89">
            <v>1800.6769378972647</v>
          </cell>
          <cell r="K89">
            <v>720.0821916781133</v>
          </cell>
          <cell r="L89">
            <v>5628.5760553363107</v>
          </cell>
          <cell r="M89">
            <v>538.52370907947159</v>
          </cell>
          <cell r="N89">
            <v>274.90975467825643</v>
          </cell>
          <cell r="O89">
            <v>118.13843318842763</v>
          </cell>
          <cell r="P89">
            <v>31.822713749283402</v>
          </cell>
          <cell r="Q89">
            <v>83.769609070685689</v>
          </cell>
          <cell r="R89">
            <v>762.18794044574383</v>
          </cell>
          <cell r="S89">
            <v>783.23116101230391</v>
          </cell>
          <cell r="T89">
            <v>276.58327290013813</v>
          </cell>
          <cell r="U89">
            <v>253.03124787184566</v>
          </cell>
          <cell r="V89">
            <v>1501.0010169412558</v>
          </cell>
          <cell r="W89">
            <v>3114.4266767636509</v>
          </cell>
          <cell r="X89">
            <v>211.48396052591352</v>
          </cell>
          <cell r="Y89">
            <v>520.27665783683415</v>
          </cell>
          <cell r="Z89">
            <v>102.08981763910448</v>
          </cell>
          <cell r="AA89">
            <v>1185.1898235792303</v>
          </cell>
          <cell r="AB89">
            <v>2984.2521272225135</v>
          </cell>
          <cell r="AC89">
            <v>116.76513906966036</v>
          </cell>
          <cell r="AD89">
            <v>385.94916066659084</v>
          </cell>
          <cell r="AE89">
            <v>334.07228993663671</v>
          </cell>
          <cell r="AF89">
            <v>155.25453616660695</v>
          </cell>
          <cell r="AG89">
            <v>22.51357062798828</v>
          </cell>
          <cell r="AH89">
            <v>21.090989502730661</v>
          </cell>
          <cell r="AI89">
            <v>1024.7196673437725</v>
          </cell>
          <cell r="AJ89">
            <v>22.468038935920895</v>
          </cell>
          <cell r="AK89">
            <v>571.73649606167464</v>
          </cell>
          <cell r="AL89">
            <v>260.80026772881456</v>
          </cell>
          <cell r="AM89">
            <v>493.37607825965267</v>
          </cell>
          <cell r="AN89">
            <v>0.39433854276261865</v>
          </cell>
          <cell r="AO89">
            <v>213.26651636338246</v>
          </cell>
          <cell r="AP89">
            <v>3615.8838154657778</v>
          </cell>
          <cell r="AQ89">
            <v>1226.9463036398454</v>
          </cell>
          <cell r="AR89">
            <v>311.28645457588067</v>
          </cell>
          <cell r="AS89">
            <v>47.016814418486305</v>
          </cell>
          <cell r="AT89">
            <v>1301.4134762357223</v>
          </cell>
          <cell r="AU89">
            <v>1.0965260257340328</v>
          </cell>
          <cell r="AV89">
            <v>53.309108402782556</v>
          </cell>
          <cell r="AW89">
            <v>701.30613434885504</v>
          </cell>
          <cell r="AX89">
            <v>586.46684363141708</v>
          </cell>
          <cell r="AY89">
            <v>177.79177174278522</v>
          </cell>
          <cell r="AZ89">
            <v>30.632237546531066</v>
          </cell>
          <cell r="BA89">
            <v>10.987173703582439</v>
          </cell>
          <cell r="BB89">
            <v>33.224879123963127</v>
          </cell>
          <cell r="BC89">
            <v>14.473121755436852</v>
          </cell>
          <cell r="BD89">
            <v>18.485342394375568</v>
          </cell>
          <cell r="BE89">
            <v>1.1488424098543353</v>
          </cell>
          <cell r="BF89">
            <v>41.349795965950634</v>
          </cell>
          <cell r="BG89">
            <v>3647.276903405223</v>
          </cell>
          <cell r="BH89">
            <v>8.0209874400390309</v>
          </cell>
          <cell r="BI89">
            <v>92.942823396770962</v>
          </cell>
          <cell r="BJ89">
            <v>0.86184072410933665</v>
          </cell>
          <cell r="BK89">
            <v>2.3410451196175774</v>
          </cell>
          <cell r="BL89">
            <v>18.601083812749629</v>
          </cell>
          <cell r="BM89">
            <v>2.5005936945918847</v>
          </cell>
          <cell r="BN89">
            <v>588.41946053892605</v>
          </cell>
        </row>
        <row r="90">
          <cell r="A90" t="str">
            <v>P86</v>
          </cell>
          <cell r="B90" t="str">
            <v>Supporting transport services</v>
          </cell>
          <cell r="C90">
            <v>35334.290328586445</v>
          </cell>
          <cell r="E90">
            <v>0</v>
          </cell>
          <cell r="F90">
            <v>0</v>
          </cell>
          <cell r="G90">
            <v>0</v>
          </cell>
          <cell r="H90">
            <v>10062.840569029069</v>
          </cell>
          <cell r="I90">
            <v>55.823906741250269</v>
          </cell>
          <cell r="J90">
            <v>9002.2824269219327</v>
          </cell>
          <cell r="K90">
            <v>3599.9701688039031</v>
          </cell>
          <cell r="L90">
            <v>1057.1419886205347</v>
          </cell>
          <cell r="M90">
            <v>278.8837781274064</v>
          </cell>
          <cell r="N90">
            <v>111.08591753090664</v>
          </cell>
          <cell r="O90">
            <v>79.52203857116983</v>
          </cell>
          <cell r="P90">
            <v>21.566644800438041</v>
          </cell>
          <cell r="Q90">
            <v>32.00027706213487</v>
          </cell>
          <cell r="R90">
            <v>127.47303488779076</v>
          </cell>
          <cell r="S90">
            <v>296.60563334270489</v>
          </cell>
          <cell r="T90">
            <v>157.69544087818562</v>
          </cell>
          <cell r="U90">
            <v>423.6730893366219</v>
          </cell>
          <cell r="V90">
            <v>450.99904819155074</v>
          </cell>
          <cell r="W90">
            <v>533.84133792303624</v>
          </cell>
          <cell r="X90">
            <v>62.477625795612795</v>
          </cell>
          <cell r="Y90">
            <v>145.94451857254964</v>
          </cell>
          <cell r="Z90">
            <v>35.315945298580615</v>
          </cell>
          <cell r="AA90">
            <v>152.11652609326254</v>
          </cell>
          <cell r="AB90">
            <v>626.8139131597286</v>
          </cell>
          <cell r="AC90">
            <v>190.79536953498624</v>
          </cell>
          <cell r="AD90">
            <v>314.77297915828444</v>
          </cell>
          <cell r="AE90">
            <v>304.36846847374636</v>
          </cell>
          <cell r="AF90">
            <v>210.87055343560948</v>
          </cell>
          <cell r="AG90">
            <v>47.587177145819766</v>
          </cell>
          <cell r="AH90">
            <v>31.489121495521825</v>
          </cell>
          <cell r="AI90">
            <v>1205.9340274769472</v>
          </cell>
          <cell r="AJ90">
            <v>69.90433636950344</v>
          </cell>
          <cell r="AK90">
            <v>92.569930390972857</v>
          </cell>
          <cell r="AL90">
            <v>105.22545030067988</v>
          </cell>
          <cell r="AM90">
            <v>0</v>
          </cell>
          <cell r="AN90">
            <v>0</v>
          </cell>
          <cell r="AO90">
            <v>1024.7904101307854</v>
          </cell>
          <cell r="AP90">
            <v>675.55099227992309</v>
          </cell>
          <cell r="AQ90">
            <v>563.43970885923864</v>
          </cell>
          <cell r="AR90">
            <v>0</v>
          </cell>
          <cell r="AS90">
            <v>0</v>
          </cell>
          <cell r="AT90">
            <v>564.64179641690737</v>
          </cell>
          <cell r="AU90">
            <v>0</v>
          </cell>
          <cell r="AV90">
            <v>0</v>
          </cell>
          <cell r="AW90">
            <v>109.24569463368388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38.368785531562139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4.8130349209465644</v>
          </cell>
        </row>
        <row r="91">
          <cell r="A91" t="str">
            <v>P87</v>
          </cell>
          <cell r="B91" t="str">
            <v>Postal,  courier services</v>
          </cell>
          <cell r="C91">
            <v>10169.402956084768</v>
          </cell>
          <cell r="E91">
            <v>0</v>
          </cell>
          <cell r="F91">
            <v>0</v>
          </cell>
          <cell r="G91">
            <v>0</v>
          </cell>
          <cell r="H91">
            <v>68.200573226313807</v>
          </cell>
          <cell r="I91">
            <v>25.303319651384754</v>
          </cell>
          <cell r="J91">
            <v>28.04910893415515</v>
          </cell>
          <cell r="K91">
            <v>77.947871269926694</v>
          </cell>
          <cell r="L91">
            <v>419.59194421364293</v>
          </cell>
          <cell r="M91">
            <v>94.043823579230704</v>
          </cell>
          <cell r="N91">
            <v>58.688697587086153</v>
          </cell>
          <cell r="O91">
            <v>27.898606500368437</v>
          </cell>
          <cell r="P91">
            <v>3.7438941313165062</v>
          </cell>
          <cell r="Q91">
            <v>29.855271254184601</v>
          </cell>
          <cell r="R91">
            <v>68.154119874041285</v>
          </cell>
          <cell r="S91">
            <v>57.052868706832029</v>
          </cell>
          <cell r="T91">
            <v>236.43795905732046</v>
          </cell>
          <cell r="U91">
            <v>29.781932094609232</v>
          </cell>
          <cell r="V91">
            <v>121.5438017758413</v>
          </cell>
          <cell r="W91">
            <v>225.46767708646408</v>
          </cell>
          <cell r="X91">
            <v>14.357738735553374</v>
          </cell>
          <cell r="Y91">
            <v>54.877295663333896</v>
          </cell>
          <cell r="Z91">
            <v>40.184275965857722</v>
          </cell>
          <cell r="AA91">
            <v>60.801972389098559</v>
          </cell>
          <cell r="AB91">
            <v>48.760425292543594</v>
          </cell>
          <cell r="AC91">
            <v>17.042585929927299</v>
          </cell>
          <cell r="AD91">
            <v>66.607423834752794</v>
          </cell>
          <cell r="AE91">
            <v>117.04979969146972</v>
          </cell>
          <cell r="AF91">
            <v>94.843195779665066</v>
          </cell>
          <cell r="AG91">
            <v>18.758677380780437</v>
          </cell>
          <cell r="AH91">
            <v>46.270501438513207</v>
          </cell>
          <cell r="AI91">
            <v>380.80711548804555</v>
          </cell>
          <cell r="AJ91">
            <v>31.758185223046386</v>
          </cell>
          <cell r="AK91">
            <v>20.13147370672014</v>
          </cell>
          <cell r="AL91">
            <v>39.517822851727011</v>
          </cell>
          <cell r="AM91">
            <v>107.06531237097271</v>
          </cell>
          <cell r="AN91">
            <v>8.3295174592782075</v>
          </cell>
          <cell r="AO91">
            <v>153.85530208379842</v>
          </cell>
          <cell r="AP91">
            <v>983.73615718214842</v>
          </cell>
          <cell r="AQ91">
            <v>1732.2316548135598</v>
          </cell>
          <cell r="AR91">
            <v>374.67176929149736</v>
          </cell>
          <cell r="AS91">
            <v>127.41464926234481</v>
          </cell>
          <cell r="AT91">
            <v>207.33436822196325</v>
          </cell>
          <cell r="AU91">
            <v>0.20170997807514418</v>
          </cell>
          <cell r="AV91">
            <v>11.388187107079613</v>
          </cell>
          <cell r="AW91">
            <v>101.80125218253366</v>
          </cell>
          <cell r="AX91">
            <v>220.88715838399423</v>
          </cell>
          <cell r="AY91">
            <v>36.691706734604971</v>
          </cell>
          <cell r="AZ91">
            <v>6.321715935808947</v>
          </cell>
          <cell r="BA91">
            <v>2.2674736374034015</v>
          </cell>
          <cell r="BB91">
            <v>106.58336799318836</v>
          </cell>
          <cell r="BC91">
            <v>28.155929405419108</v>
          </cell>
          <cell r="BD91">
            <v>69.09985731103761</v>
          </cell>
          <cell r="BE91">
            <v>9.8910636369247715</v>
          </cell>
          <cell r="BF91">
            <v>759.22131159222829</v>
          </cell>
          <cell r="BG91">
            <v>0</v>
          </cell>
          <cell r="BH91">
            <v>156.42850712814018</v>
          </cell>
          <cell r="BI91">
            <v>557.41260374375247</v>
          </cell>
          <cell r="BJ91">
            <v>1.2450342754160639</v>
          </cell>
          <cell r="BK91">
            <v>24.800789488140275</v>
          </cell>
          <cell r="BL91">
            <v>235.73668586574354</v>
          </cell>
          <cell r="BM91">
            <v>8.4289642702891499</v>
          </cell>
          <cell r="BN91">
            <v>379.34502730131874</v>
          </cell>
        </row>
        <row r="92">
          <cell r="A92" t="str">
            <v>P88</v>
          </cell>
          <cell r="B92" t="str">
            <v xml:space="preserve">Electricity distribution </v>
          </cell>
          <cell r="C92">
            <v>51016.239247188227</v>
          </cell>
          <cell r="E92">
            <v>0</v>
          </cell>
          <cell r="F92">
            <v>0</v>
          </cell>
          <cell r="G92">
            <v>0</v>
          </cell>
          <cell r="H92">
            <v>392.21921998430383</v>
          </cell>
          <cell r="I92">
            <v>550.08144599267939</v>
          </cell>
          <cell r="J92">
            <v>1890.9326647100288</v>
          </cell>
          <cell r="K92">
            <v>223.68173878864127</v>
          </cell>
          <cell r="L92">
            <v>1769.8523020037262</v>
          </cell>
          <cell r="M92">
            <v>154.26205453997935</v>
          </cell>
          <cell r="N92">
            <v>253.35412426599191</v>
          </cell>
          <cell r="O92">
            <v>97.846452480081638</v>
          </cell>
          <cell r="P92">
            <v>20.979653136159058</v>
          </cell>
          <cell r="Q92">
            <v>29.896396095216588</v>
          </cell>
          <cell r="R92">
            <v>182.91149165553267</v>
          </cell>
          <cell r="S92">
            <v>451.10298552875491</v>
          </cell>
          <cell r="T92">
            <v>110.4334095229318</v>
          </cell>
          <cell r="U92">
            <v>418.11042175622248</v>
          </cell>
          <cell r="V92">
            <v>789.59658613592092</v>
          </cell>
          <cell r="W92">
            <v>318.12851751889116</v>
          </cell>
          <cell r="X92">
            <v>136.19334025630968</v>
          </cell>
          <cell r="Y92">
            <v>305.79990637327325</v>
          </cell>
          <cell r="Z92">
            <v>149.22534910946445</v>
          </cell>
          <cell r="AA92">
            <v>280.26632953270615</v>
          </cell>
          <cell r="AB92">
            <v>2815.2346443158558</v>
          </cell>
          <cell r="AC92">
            <v>1849.8087501923969</v>
          </cell>
          <cell r="AD92">
            <v>327.25827200601384</v>
          </cell>
          <cell r="AE92">
            <v>190.37987089996216</v>
          </cell>
          <cell r="AF92">
            <v>197.97206953678253</v>
          </cell>
          <cell r="AG92">
            <v>21.966089105509788</v>
          </cell>
          <cell r="AH92">
            <v>35.607880873132949</v>
          </cell>
          <cell r="AI92">
            <v>597.72431834563849</v>
          </cell>
          <cell r="AJ92">
            <v>65.36338235235408</v>
          </cell>
          <cell r="AK92">
            <v>91.591342344173697</v>
          </cell>
          <cell r="AL92">
            <v>159.90654400621426</v>
          </cell>
          <cell r="AM92">
            <v>3686.9498326450494</v>
          </cell>
          <cell r="AN92">
            <v>157.06444289672959</v>
          </cell>
          <cell r="AO92">
            <v>268.28517064064198</v>
          </cell>
          <cell r="AP92">
            <v>600.99592588564042</v>
          </cell>
          <cell r="AQ92">
            <v>1016.7706395389534</v>
          </cell>
          <cell r="AR92">
            <v>293.34081922753541</v>
          </cell>
          <cell r="AS92">
            <v>544.61593619944165</v>
          </cell>
          <cell r="AT92">
            <v>1028.3774817695346</v>
          </cell>
          <cell r="AU92">
            <v>2.9773903098576735</v>
          </cell>
          <cell r="AV92">
            <v>19.618884420166395</v>
          </cell>
          <cell r="AW92">
            <v>123.85746209688961</v>
          </cell>
          <cell r="AX92">
            <v>228.47024047785604</v>
          </cell>
          <cell r="AY92">
            <v>192.09354025519139</v>
          </cell>
          <cell r="AZ92">
            <v>33.096328916526161</v>
          </cell>
          <cell r="BA92">
            <v>11.87099421661253</v>
          </cell>
          <cell r="BB92">
            <v>2947.8356863113545</v>
          </cell>
          <cell r="BC92">
            <v>47.387935997333138</v>
          </cell>
          <cell r="BD92">
            <v>136.05149086758834</v>
          </cell>
          <cell r="BE92">
            <v>13.929174003606928</v>
          </cell>
          <cell r="BF92">
            <v>1832.2523526874149</v>
          </cell>
          <cell r="BG92">
            <v>819.47556184405039</v>
          </cell>
          <cell r="BH92">
            <v>326.3467980564244</v>
          </cell>
          <cell r="BI92">
            <v>789.02648889516649</v>
          </cell>
          <cell r="BJ92">
            <v>1.2674233202639753</v>
          </cell>
          <cell r="BK92">
            <v>19.508870808588835</v>
          </cell>
          <cell r="BL92">
            <v>138.63890456606151</v>
          </cell>
          <cell r="BM92">
            <v>33.096366961256145</v>
          </cell>
          <cell r="BN92">
            <v>740.67242797001052</v>
          </cell>
        </row>
        <row r="93">
          <cell r="A93" t="str">
            <v>P89</v>
          </cell>
          <cell r="B93" t="str">
            <v xml:space="preserve">Water distribution </v>
          </cell>
          <cell r="C93">
            <v>20656.823923298791</v>
          </cell>
          <cell r="E93">
            <v>0</v>
          </cell>
          <cell r="F93">
            <v>0</v>
          </cell>
          <cell r="G93">
            <v>0</v>
          </cell>
          <cell r="H93">
            <v>172.38836975706241</v>
          </cell>
          <cell r="I93">
            <v>241.77204705083105</v>
          </cell>
          <cell r="J93">
            <v>831.10358386511928</v>
          </cell>
          <cell r="K93">
            <v>98.312699453488165</v>
          </cell>
          <cell r="L93">
            <v>105.63887859559478</v>
          </cell>
          <cell r="M93">
            <v>9.2075877930640964</v>
          </cell>
          <cell r="N93">
            <v>15.122191577640494</v>
          </cell>
          <cell r="O93">
            <v>5.8402554285748458</v>
          </cell>
          <cell r="P93">
            <v>1.2522327586992663</v>
          </cell>
          <cell r="Q93">
            <v>1.7844549819060285</v>
          </cell>
          <cell r="R93">
            <v>10.917614333615358</v>
          </cell>
          <cell r="S93">
            <v>26.92541827836785</v>
          </cell>
          <cell r="T93">
            <v>6.5915452539643749</v>
          </cell>
          <cell r="U93">
            <v>24.956159354909495</v>
          </cell>
          <cell r="V93">
            <v>47.129411763837226</v>
          </cell>
          <cell r="W93">
            <v>18.988443161006721</v>
          </cell>
          <cell r="X93">
            <v>8.1291030446870227</v>
          </cell>
          <cell r="Y93">
            <v>18.252573475954669</v>
          </cell>
          <cell r="Z93">
            <v>8.90695710603236</v>
          </cell>
          <cell r="AA93">
            <v>16.728526287995415</v>
          </cell>
          <cell r="AB93">
            <v>168.03562109239002</v>
          </cell>
          <cell r="AC93">
            <v>110.41131611118448</v>
          </cell>
          <cell r="AD93">
            <v>19.533379608404509</v>
          </cell>
          <cell r="AE93">
            <v>11.36338667711253</v>
          </cell>
          <cell r="AF93">
            <v>11.816549547912961</v>
          </cell>
          <cell r="AG93">
            <v>1.3111111122718295</v>
          </cell>
          <cell r="AH93">
            <v>2.1253618736120745</v>
          </cell>
          <cell r="AI93">
            <v>35.676946956456305</v>
          </cell>
          <cell r="AJ93">
            <v>3.9014071429013377</v>
          </cell>
          <cell r="AK93">
            <v>5.46690064665255</v>
          </cell>
          <cell r="AL93">
            <v>9.5444958710899321</v>
          </cell>
          <cell r="AM93">
            <v>7.4285422611842389</v>
          </cell>
          <cell r="AN93">
            <v>4326.7637092964915</v>
          </cell>
          <cell r="AO93">
            <v>36.030139470390921</v>
          </cell>
          <cell r="AP93">
            <v>39.902809348954065</v>
          </cell>
          <cell r="AQ93">
            <v>972.23727124123684</v>
          </cell>
          <cell r="AR93">
            <v>157.58024349819641</v>
          </cell>
          <cell r="AS93">
            <v>56.626498909182402</v>
          </cell>
          <cell r="AT93">
            <v>138.10895327493259</v>
          </cell>
          <cell r="AU93">
            <v>0.39985731550423259</v>
          </cell>
          <cell r="AV93">
            <v>2.6347753035478103</v>
          </cell>
          <cell r="AW93">
            <v>16.633799114364976</v>
          </cell>
          <cell r="AX93">
            <v>30.68307730015075</v>
          </cell>
          <cell r="AY93">
            <v>19.587189854692131</v>
          </cell>
          <cell r="AZ93">
            <v>3.3747312747744163</v>
          </cell>
          <cell r="BA93">
            <v>1.2104489155431559</v>
          </cell>
          <cell r="BB93">
            <v>395.88819113621332</v>
          </cell>
          <cell r="BC93">
            <v>6.3641010761823562</v>
          </cell>
          <cell r="BD93">
            <v>18.271431773170324</v>
          </cell>
          <cell r="BE93">
            <v>1.8706590485746115</v>
          </cell>
          <cell r="BF93">
            <v>246.06767364233457</v>
          </cell>
          <cell r="BG93">
            <v>225.28666684422774</v>
          </cell>
          <cell r="BH93">
            <v>43.827695066449593</v>
          </cell>
          <cell r="BI93">
            <v>105.9646135969432</v>
          </cell>
          <cell r="BJ93">
            <v>0.17021231135545745</v>
          </cell>
          <cell r="BK93">
            <v>2.6200007047158373</v>
          </cell>
          <cell r="BL93">
            <v>18.618916042244564</v>
          </cell>
          <cell r="BM93">
            <v>4.4447731297625772</v>
          </cell>
          <cell r="BN93">
            <v>81.088323878528698</v>
          </cell>
        </row>
        <row r="94">
          <cell r="A94" t="str">
            <v>P90</v>
          </cell>
          <cell r="B94" t="str">
            <v>Financial services</v>
          </cell>
          <cell r="C94">
            <v>171533.17926477085</v>
          </cell>
          <cell r="E94">
            <v>3070.6931555290703</v>
          </cell>
          <cell r="F94">
            <v>92.524367463686389</v>
          </cell>
          <cell r="G94">
            <v>236.81080757305153</v>
          </cell>
          <cell r="H94">
            <v>1225.1595443907854</v>
          </cell>
          <cell r="I94">
            <v>189.47400234057369</v>
          </cell>
          <cell r="J94">
            <v>1805.1957715427075</v>
          </cell>
          <cell r="K94">
            <v>2634.0265995764357</v>
          </cell>
          <cell r="L94">
            <v>1610.0834723594903</v>
          </cell>
          <cell r="M94">
            <v>438.66388546930142</v>
          </cell>
          <cell r="N94">
            <v>382.51883935167052</v>
          </cell>
          <cell r="O94">
            <v>535.83527807581504</v>
          </cell>
          <cell r="P94">
            <v>116.53572202018825</v>
          </cell>
          <cell r="Q94">
            <v>147.02551196369487</v>
          </cell>
          <cell r="R94">
            <v>516.42633251718757</v>
          </cell>
          <cell r="S94">
            <v>214.34983988923182</v>
          </cell>
          <cell r="T94">
            <v>594.4612484249343</v>
          </cell>
          <cell r="U94">
            <v>112.19817053506256</v>
          </cell>
          <cell r="V94">
            <v>250.05941205626735</v>
          </cell>
          <cell r="W94">
            <v>1724.8261504939167</v>
          </cell>
          <cell r="X94">
            <v>172.46424577334423</v>
          </cell>
          <cell r="Y94">
            <v>482.03114618679456</v>
          </cell>
          <cell r="Z94">
            <v>93.19471303090755</v>
          </cell>
          <cell r="AA94">
            <v>427.61597138547216</v>
          </cell>
          <cell r="AB94">
            <v>311.24278197330881</v>
          </cell>
          <cell r="AC94">
            <v>290.99587602954449</v>
          </cell>
          <cell r="AD94">
            <v>1250.1128635384393</v>
          </cell>
          <cell r="AE94">
            <v>1416.6118680394659</v>
          </cell>
          <cell r="AF94">
            <v>460.03722060741734</v>
          </cell>
          <cell r="AG94">
            <v>88.99342649865649</v>
          </cell>
          <cell r="AH94">
            <v>620.0332835560389</v>
          </cell>
          <cell r="AI94">
            <v>738.91370089963311</v>
          </cell>
          <cell r="AJ94">
            <v>131.02476574706884</v>
          </cell>
          <cell r="AK94">
            <v>443.34062116638853</v>
          </cell>
          <cell r="AL94">
            <v>447.07505410652146</v>
          </cell>
          <cell r="AM94">
            <v>3398.749058526103</v>
          </cell>
          <cell r="AN94">
            <v>1347.4834136176339</v>
          </cell>
          <cell r="AO94">
            <v>2231.4893326832416</v>
          </cell>
          <cell r="AP94">
            <v>5469.9816664169939</v>
          </cell>
          <cell r="AQ94">
            <v>7647.628721315743</v>
          </cell>
          <cell r="AR94">
            <v>4633.9226135892914</v>
          </cell>
          <cell r="AS94">
            <v>1053.1368605025827</v>
          </cell>
          <cell r="AT94">
            <v>1955.1692928847083</v>
          </cell>
          <cell r="AU94">
            <v>57.093452799573143</v>
          </cell>
          <cell r="AV94">
            <v>588.99567135825964</v>
          </cell>
          <cell r="AW94">
            <v>2478.9931002327867</v>
          </cell>
          <cell r="AX94">
            <v>1785.5373569198641</v>
          </cell>
          <cell r="AY94">
            <v>5254.6857768392956</v>
          </cell>
          <cell r="AZ94">
            <v>35882.142848950927</v>
          </cell>
          <cell r="BA94">
            <v>11.29530577598411</v>
          </cell>
          <cell r="BB94">
            <v>20131.280440885235</v>
          </cell>
          <cell r="BC94">
            <v>1582.9978438748308</v>
          </cell>
          <cell r="BD94">
            <v>323.14776232608739</v>
          </cell>
          <cell r="BE94">
            <v>53.768584289434401</v>
          </cell>
          <cell r="BF94">
            <v>7841.6369029746493</v>
          </cell>
          <cell r="BG94">
            <v>7453.7380936237878</v>
          </cell>
          <cell r="BH94">
            <v>85.767206234294633</v>
          </cell>
          <cell r="BI94">
            <v>426.18598372803194</v>
          </cell>
          <cell r="BJ94">
            <v>2.7156672501201911</v>
          </cell>
          <cell r="BK94">
            <v>21.688480192143651</v>
          </cell>
          <cell r="BL94">
            <v>120.14715880762589</v>
          </cell>
          <cell r="BM94">
            <v>53.669702594947502</v>
          </cell>
          <cell r="BN94">
            <v>3016.4130982572979</v>
          </cell>
        </row>
        <row r="95">
          <cell r="A95" t="str">
            <v>P91</v>
          </cell>
          <cell r="B95" t="str">
            <v xml:space="preserve">Insurance, pension </v>
          </cell>
          <cell r="C95">
            <v>96374.987186190643</v>
          </cell>
          <cell r="E95">
            <v>1060.1285449205943</v>
          </cell>
          <cell r="F95">
            <v>107.61242234531801</v>
          </cell>
          <cell r="G95">
            <v>9.8974929461143297</v>
          </cell>
          <cell r="H95">
            <v>154.8625294678564</v>
          </cell>
          <cell r="I95">
            <v>66.709678850855695</v>
          </cell>
          <cell r="J95">
            <v>342.74877190826885</v>
          </cell>
          <cell r="K95">
            <v>97.470340781004197</v>
          </cell>
          <cell r="L95">
            <v>386.40193573053585</v>
          </cell>
          <cell r="M95">
            <v>65.520815748452804</v>
          </cell>
          <cell r="N95">
            <v>64.847080136618558</v>
          </cell>
          <cell r="O95">
            <v>45.692323275877023</v>
          </cell>
          <cell r="P95">
            <v>10.19950970633059</v>
          </cell>
          <cell r="Q95">
            <v>16.139255149691191</v>
          </cell>
          <cell r="R95">
            <v>92.061322185258504</v>
          </cell>
          <cell r="S95">
            <v>101.88066893389576</v>
          </cell>
          <cell r="T95">
            <v>83.678968541543739</v>
          </cell>
          <cell r="U95">
            <v>67.513931356681994</v>
          </cell>
          <cell r="V95">
            <v>200.43741696039959</v>
          </cell>
          <cell r="W95">
            <v>176.01774714559156</v>
          </cell>
          <cell r="X95">
            <v>29.774663973529478</v>
          </cell>
          <cell r="Y95">
            <v>109.25865159972881</v>
          </cell>
          <cell r="Z95">
            <v>16.957382517532043</v>
          </cell>
          <cell r="AA95">
            <v>55.922035249381395</v>
          </cell>
          <cell r="AB95">
            <v>275.49423910641769</v>
          </cell>
          <cell r="AC95">
            <v>60.707770597036735</v>
          </cell>
          <cell r="AD95">
            <v>153.01400967579946</v>
          </cell>
          <cell r="AE95">
            <v>159.85407714413583</v>
          </cell>
          <cell r="AF95">
            <v>95.110041106838793</v>
          </cell>
          <cell r="AG95">
            <v>16.316740318061679</v>
          </cell>
          <cell r="AH95">
            <v>23.221022994359068</v>
          </cell>
          <cell r="AI95">
            <v>220.81232853680851</v>
          </cell>
          <cell r="AJ95">
            <v>53.169220100755581</v>
          </cell>
          <cell r="AK95">
            <v>59.443761868935745</v>
          </cell>
          <cell r="AL95">
            <v>46.177235470983007</v>
          </cell>
          <cell r="AM95">
            <v>187.63886784971905</v>
          </cell>
          <cell r="AN95">
            <v>60.84256139515584</v>
          </cell>
          <cell r="AO95">
            <v>584.61725641168994</v>
          </cell>
          <cell r="AP95">
            <v>1125.5679020438172</v>
          </cell>
          <cell r="AQ95">
            <v>755.70866865140067</v>
          </cell>
          <cell r="AR95">
            <v>616.42674776107685</v>
          </cell>
          <cell r="AS95">
            <v>131.40345543622755</v>
          </cell>
          <cell r="AT95">
            <v>1850.175978790865</v>
          </cell>
          <cell r="AU95">
            <v>1.2252401081322497</v>
          </cell>
          <cell r="AV95">
            <v>125.93375656854302</v>
          </cell>
          <cell r="AW95">
            <v>167.36716335765357</v>
          </cell>
          <cell r="AX95">
            <v>152.45478079936726</v>
          </cell>
          <cell r="AY95">
            <v>274.52563719980532</v>
          </cell>
          <cell r="AZ95">
            <v>1576.6261188365834</v>
          </cell>
          <cell r="BA95">
            <v>16.965131920528759</v>
          </cell>
          <cell r="BB95">
            <v>746.12253037463154</v>
          </cell>
          <cell r="BC95">
            <v>63.326154168628818</v>
          </cell>
          <cell r="BD95">
            <v>31.206924688639148</v>
          </cell>
          <cell r="BE95">
            <v>9.0542481198162648</v>
          </cell>
          <cell r="BF95">
            <v>747.21986112984996</v>
          </cell>
          <cell r="BG95">
            <v>1469.174363171654</v>
          </cell>
          <cell r="BH95">
            <v>47.574590587110968</v>
          </cell>
          <cell r="BI95">
            <v>492.91494214750458</v>
          </cell>
          <cell r="BJ95">
            <v>10.503707853750207</v>
          </cell>
          <cell r="BK95">
            <v>7.9888347462466065</v>
          </cell>
          <cell r="BL95">
            <v>62.651975621538156</v>
          </cell>
          <cell r="BM95">
            <v>17.472938412696166</v>
          </cell>
          <cell r="BN95">
            <v>429.44341737341188</v>
          </cell>
        </row>
        <row r="96">
          <cell r="A96" t="str">
            <v>P92</v>
          </cell>
          <cell r="B96" t="str">
            <v>Other financial services</v>
          </cell>
          <cell r="C96">
            <v>109955.81390070922</v>
          </cell>
          <cell r="E96">
            <v>0</v>
          </cell>
          <cell r="F96">
            <v>0</v>
          </cell>
          <cell r="G96">
            <v>0</v>
          </cell>
          <cell r="H96">
            <v>1388.9906556404267</v>
          </cell>
          <cell r="I96">
            <v>210.66356760380702</v>
          </cell>
          <cell r="J96">
            <v>4015.3074758397138</v>
          </cell>
          <cell r="K96">
            <v>3389.0007596487562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25827.723028700471</v>
          </cell>
          <cell r="AZ96">
            <v>4449.9300465139022</v>
          </cell>
          <cell r="BA96">
            <v>55728.631537865505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13138.564138241869</v>
          </cell>
        </row>
        <row r="97">
          <cell r="A97" t="str">
            <v>P93</v>
          </cell>
          <cell r="B97" t="str">
            <v>Real estate services</v>
          </cell>
          <cell r="C97">
            <v>224394.33666356665</v>
          </cell>
          <cell r="E97">
            <v>27.567674493051435</v>
          </cell>
          <cell r="F97">
            <v>2.6378286553152592</v>
          </cell>
          <cell r="G97">
            <v>0</v>
          </cell>
          <cell r="H97">
            <v>123.79095692744097</v>
          </cell>
          <cell r="I97">
            <v>167.2883273518905</v>
          </cell>
          <cell r="J97">
            <v>123.6549560587348</v>
          </cell>
          <cell r="K97">
            <v>95.400000109756903</v>
          </cell>
          <cell r="L97">
            <v>1741.1594042468291</v>
          </cell>
          <cell r="M97">
            <v>327.77747193810058</v>
          </cell>
          <cell r="N97">
            <v>247.78900083695771</v>
          </cell>
          <cell r="O97">
            <v>182.66715711883487</v>
          </cell>
          <cell r="P97">
            <v>34.749005066961317</v>
          </cell>
          <cell r="Q97">
            <v>77.832429096541745</v>
          </cell>
          <cell r="R97">
            <v>273.8890449785037</v>
          </cell>
          <cell r="S97">
            <v>423.74198333650509</v>
          </cell>
          <cell r="T97">
            <v>493.70328836904724</v>
          </cell>
          <cell r="U97">
            <v>146.56214862440223</v>
          </cell>
          <cell r="V97">
            <v>500.76430381209673</v>
          </cell>
          <cell r="W97">
            <v>690.30262698268143</v>
          </cell>
          <cell r="X97">
            <v>122.393718580428</v>
          </cell>
          <cell r="Y97">
            <v>531.44692657398741</v>
          </cell>
          <cell r="Z97">
            <v>58.699746056586804</v>
          </cell>
          <cell r="AA97">
            <v>134.51823549022501</v>
          </cell>
          <cell r="AB97">
            <v>263.08128988380651</v>
          </cell>
          <cell r="AC97">
            <v>106.79358413117551</v>
          </cell>
          <cell r="AD97">
            <v>793.51159139031029</v>
          </cell>
          <cell r="AE97">
            <v>665.97086599857653</v>
          </cell>
          <cell r="AF97">
            <v>288.5503496667958</v>
          </cell>
          <cell r="AG97">
            <v>113.75435169235689</v>
          </cell>
          <cell r="AH97">
            <v>157.64127486776459</v>
          </cell>
          <cell r="AI97">
            <v>708.05152902167174</v>
          </cell>
          <cell r="AJ97">
            <v>384.61595519248829</v>
          </cell>
          <cell r="AK97">
            <v>339.42747473937538</v>
          </cell>
          <cell r="AL97">
            <v>245.90114486162804</v>
          </cell>
          <cell r="AM97">
            <v>54.674690117399976</v>
          </cell>
          <cell r="AN97">
            <v>31.857292890206885</v>
          </cell>
          <cell r="AO97">
            <v>1421.5131760653137</v>
          </cell>
          <cell r="AP97">
            <v>4152.4585905799668</v>
          </cell>
          <cell r="AQ97">
            <v>13663.447181925705</v>
          </cell>
          <cell r="AR97">
            <v>3845.0443869158853</v>
          </cell>
          <cell r="AS97">
            <v>2117.2264917913049</v>
          </cell>
          <cell r="AT97">
            <v>2133.6281738678899</v>
          </cell>
          <cell r="AU97">
            <v>3.377095813116497</v>
          </cell>
          <cell r="AV97">
            <v>129.3320885562932</v>
          </cell>
          <cell r="AW97">
            <v>496.45195511155288</v>
          </cell>
          <cell r="AX97">
            <v>2143.1080572686255</v>
          </cell>
          <cell r="AY97">
            <v>1436.5690772443631</v>
          </cell>
          <cell r="AZ97">
            <v>247.51047134967567</v>
          </cell>
          <cell r="BA97">
            <v>88.777078006252808</v>
          </cell>
          <cell r="BB97">
            <v>3197.1471557944274</v>
          </cell>
          <cell r="BC97">
            <v>147.71080272607912</v>
          </cell>
          <cell r="BD97">
            <v>453.08699498983015</v>
          </cell>
          <cell r="BE97">
            <v>37.241835747623448</v>
          </cell>
          <cell r="BF97">
            <v>4845.9168404795546</v>
          </cell>
          <cell r="BG97">
            <v>3703.2196746096261</v>
          </cell>
          <cell r="BH97">
            <v>668.70658179614213</v>
          </cell>
          <cell r="BI97">
            <v>3969.516045594447</v>
          </cell>
          <cell r="BJ97">
            <v>9.4748998240337308</v>
          </cell>
          <cell r="BK97">
            <v>70.347715243133976</v>
          </cell>
          <cell r="BL97">
            <v>623.71430414303552</v>
          </cell>
          <cell r="BM97">
            <v>178.69158605704013</v>
          </cell>
          <cell r="BN97">
            <v>2786.0344854733607</v>
          </cell>
        </row>
        <row r="98">
          <cell r="A98" t="str">
            <v>P94</v>
          </cell>
          <cell r="B98" t="str">
            <v>Leasing, Rental services</v>
          </cell>
          <cell r="C98">
            <v>23084.028899463428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754.91829461517955</v>
          </cell>
          <cell r="M98">
            <v>75.545973806393704</v>
          </cell>
          <cell r="N98">
            <v>37.773910736068927</v>
          </cell>
          <cell r="O98">
            <v>22.462522820478874</v>
          </cell>
          <cell r="P98">
            <v>5.0357372021227818</v>
          </cell>
          <cell r="Q98">
            <v>7.5324904367885006</v>
          </cell>
          <cell r="R98">
            <v>39.802302967218402</v>
          </cell>
          <cell r="S98">
            <v>493.87859125459147</v>
          </cell>
          <cell r="T98">
            <v>104.27092750715775</v>
          </cell>
          <cell r="U98">
            <v>38.24546512153438</v>
          </cell>
          <cell r="V98">
            <v>176.25967295472893</v>
          </cell>
          <cell r="W98">
            <v>173.48732811327505</v>
          </cell>
          <cell r="X98">
            <v>37.82389030177692</v>
          </cell>
          <cell r="Y98">
            <v>43.247366677535467</v>
          </cell>
          <cell r="Z98">
            <v>28.859307536353953</v>
          </cell>
          <cell r="AA98">
            <v>64.576050220406046</v>
          </cell>
          <cell r="AB98">
            <v>126.43130141596447</v>
          </cell>
          <cell r="AC98">
            <v>30.270872285460264</v>
          </cell>
          <cell r="AD98">
            <v>147.35129903147435</v>
          </cell>
          <cell r="AE98">
            <v>135.32012455894386</v>
          </cell>
          <cell r="AF98">
            <v>44.250583615130388</v>
          </cell>
          <cell r="AG98">
            <v>19.474260743351898</v>
          </cell>
          <cell r="AH98">
            <v>20.365846502752564</v>
          </cell>
          <cell r="AI98">
            <v>124.26654068128417</v>
          </cell>
          <cell r="AJ98">
            <v>93.611064729657244</v>
          </cell>
          <cell r="AK98">
            <v>32.188950713638157</v>
          </cell>
          <cell r="AL98">
            <v>47.011920153290141</v>
          </cell>
          <cell r="AM98">
            <v>17.621727671855478</v>
          </cell>
          <cell r="AN98">
            <v>114.67533218198714</v>
          </cell>
          <cell r="AO98">
            <v>2256.6803628504131</v>
          </cell>
          <cell r="AP98">
            <v>1025.3312265863096</v>
          </cell>
          <cell r="AQ98">
            <v>2620.5459429925968</v>
          </cell>
          <cell r="AR98">
            <v>240.56583671283317</v>
          </cell>
          <cell r="AS98">
            <v>107.04770231802527</v>
          </cell>
          <cell r="AT98">
            <v>2858.2840575893788</v>
          </cell>
          <cell r="AU98">
            <v>25.374810638660641</v>
          </cell>
          <cell r="AV98">
            <v>1245.6418891707058</v>
          </cell>
          <cell r="AW98">
            <v>336.13792853118275</v>
          </cell>
          <cell r="AX98">
            <v>887.68151598480631</v>
          </cell>
          <cell r="AY98">
            <v>527.80864122582625</v>
          </cell>
          <cell r="AZ98">
            <v>90.937614933787913</v>
          </cell>
          <cell r="BA98">
            <v>32.61751185982731</v>
          </cell>
          <cell r="BB98">
            <v>251.9174490854875</v>
          </cell>
          <cell r="BC98">
            <v>430.9349091216875</v>
          </cell>
          <cell r="BD98">
            <v>70.631218598854176</v>
          </cell>
          <cell r="BE98">
            <v>34.054308398397673</v>
          </cell>
          <cell r="BF98">
            <v>834.58216438206659</v>
          </cell>
          <cell r="BG98">
            <v>0</v>
          </cell>
          <cell r="BH98">
            <v>245.37351448177395</v>
          </cell>
          <cell r="BI98">
            <v>844.53098736686695</v>
          </cell>
          <cell r="BJ98">
            <v>53.251966783163333</v>
          </cell>
          <cell r="BK98">
            <v>11.817810097797057</v>
          </cell>
          <cell r="BL98">
            <v>158.7763198513947</v>
          </cell>
          <cell r="BM98">
            <v>10.098580729366898</v>
          </cell>
          <cell r="BN98">
            <v>1170.0426379739054</v>
          </cell>
        </row>
        <row r="99">
          <cell r="A99" t="str">
            <v>P95</v>
          </cell>
          <cell r="B99" t="str">
            <v>Research, development</v>
          </cell>
          <cell r="C99">
            <v>3127.0501721340056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14.276223754930689</v>
          </cell>
          <cell r="M99">
            <v>3.1582881108206866</v>
          </cell>
          <cell r="N99">
            <v>5.2115046317478804</v>
          </cell>
          <cell r="O99">
            <v>1.5094962260621128</v>
          </cell>
          <cell r="P99">
            <v>2.4763426250721001</v>
          </cell>
          <cell r="Q99">
            <v>1.6477332904903812</v>
          </cell>
          <cell r="R99">
            <v>1.5352100088709304</v>
          </cell>
          <cell r="S99">
            <v>24.52866071172862</v>
          </cell>
          <cell r="T99">
            <v>26.471178034513837</v>
          </cell>
          <cell r="U99">
            <v>45.600606203801426</v>
          </cell>
          <cell r="V99">
            <v>17.526410445161826</v>
          </cell>
          <cell r="W99">
            <v>36.492644890154708</v>
          </cell>
          <cell r="X99">
            <v>1.0211757107406083</v>
          </cell>
          <cell r="Y99">
            <v>4.2000675659331987</v>
          </cell>
          <cell r="Z99">
            <v>2.5570454685237438</v>
          </cell>
          <cell r="AA99">
            <v>1.6395818470130568</v>
          </cell>
          <cell r="AB99">
            <v>24.115147481299836</v>
          </cell>
          <cell r="AC99">
            <v>3.4790940640458423</v>
          </cell>
          <cell r="AD99">
            <v>8.2185119401639426</v>
          </cell>
          <cell r="AE99">
            <v>41.33570474503265</v>
          </cell>
          <cell r="AF99">
            <v>2.3930426759547672</v>
          </cell>
          <cell r="AG99">
            <v>40.117585284219679</v>
          </cell>
          <cell r="AH99">
            <v>1.8013179675560522</v>
          </cell>
          <cell r="AI99">
            <v>108.41836467845093</v>
          </cell>
          <cell r="AJ99">
            <v>1.79704700190612</v>
          </cell>
          <cell r="AK99">
            <v>1.1703354968392776</v>
          </cell>
          <cell r="AL99">
            <v>5.2959497638278545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4.7573956653045597</v>
          </cell>
          <cell r="AS99">
            <v>0</v>
          </cell>
          <cell r="AT99">
            <v>20.188186922840117</v>
          </cell>
          <cell r="AU99">
            <v>0</v>
          </cell>
          <cell r="AV99">
            <v>4.0016054956052098</v>
          </cell>
          <cell r="AW99">
            <v>2.3026194562732862</v>
          </cell>
          <cell r="AX99">
            <v>8.1251262707764038</v>
          </cell>
          <cell r="AY99">
            <v>269.5006635046534</v>
          </cell>
          <cell r="AZ99">
            <v>46.433016907922514</v>
          </cell>
          <cell r="BA99">
            <v>16.654598658481042</v>
          </cell>
          <cell r="BB99">
            <v>39.278503545212615</v>
          </cell>
          <cell r="BC99">
            <v>3.7688629937688374</v>
          </cell>
          <cell r="BD99">
            <v>10.422957318952779</v>
          </cell>
          <cell r="BE99">
            <v>45.61986664059539</v>
          </cell>
          <cell r="BF99">
            <v>25.441720138808847</v>
          </cell>
          <cell r="BG99">
            <v>0</v>
          </cell>
          <cell r="BH99">
            <v>327.17054662165191</v>
          </cell>
          <cell r="BI99">
            <v>1151.4654009102994</v>
          </cell>
          <cell r="BJ99">
            <v>6.7196814054755558</v>
          </cell>
          <cell r="BK99">
            <v>7.8720249896170715</v>
          </cell>
          <cell r="BL99">
            <v>224.48016609232542</v>
          </cell>
          <cell r="BM99">
            <v>5.3435854456995706</v>
          </cell>
          <cell r="BN99">
            <v>356.18484688858985</v>
          </cell>
        </row>
        <row r="100">
          <cell r="A100" t="str">
            <v>P96</v>
          </cell>
          <cell r="B100" t="str">
            <v xml:space="preserve">Legal, accounting </v>
          </cell>
          <cell r="C100">
            <v>30718.516892550204</v>
          </cell>
          <cell r="E100">
            <v>0</v>
          </cell>
          <cell r="F100">
            <v>0</v>
          </cell>
          <cell r="G100">
            <v>0</v>
          </cell>
          <cell r="H100">
            <v>72.426769496160759</v>
          </cell>
          <cell r="I100">
            <v>4.4605115180294943</v>
          </cell>
          <cell r="J100">
            <v>850.22109119707443</v>
          </cell>
          <cell r="K100">
            <v>34.461284594795842</v>
          </cell>
          <cell r="L100">
            <v>757.01447496612161</v>
          </cell>
          <cell r="M100">
            <v>59.692049167056439</v>
          </cell>
          <cell r="N100">
            <v>38.203874162101215</v>
          </cell>
          <cell r="O100">
            <v>25.676666660776672</v>
          </cell>
          <cell r="P100">
            <v>12.932951394697065</v>
          </cell>
          <cell r="Q100">
            <v>6.7861213195055097</v>
          </cell>
          <cell r="R100">
            <v>23.524946696110653</v>
          </cell>
          <cell r="S100">
            <v>30.404646866178219</v>
          </cell>
          <cell r="T100">
            <v>232.84662386535157</v>
          </cell>
          <cell r="U100">
            <v>6.0405808577887576</v>
          </cell>
          <cell r="V100">
            <v>236.9225503756235</v>
          </cell>
          <cell r="W100">
            <v>1025.053927292148</v>
          </cell>
          <cell r="X100">
            <v>78.492252750260135</v>
          </cell>
          <cell r="Y100">
            <v>23.364843672935521</v>
          </cell>
          <cell r="Z100">
            <v>46.100316330504448</v>
          </cell>
          <cell r="AA100">
            <v>74.248341023879902</v>
          </cell>
          <cell r="AB100">
            <v>48.052701932452216</v>
          </cell>
          <cell r="AC100">
            <v>36.989004282413283</v>
          </cell>
          <cell r="AD100">
            <v>30.203537809387488</v>
          </cell>
          <cell r="AE100">
            <v>105.15749172198497</v>
          </cell>
          <cell r="AF100">
            <v>450.2316435216602</v>
          </cell>
          <cell r="AG100">
            <v>27.405619776289797</v>
          </cell>
          <cell r="AH100">
            <v>2.9231847384375542</v>
          </cell>
          <cell r="AI100">
            <v>1223.1441990187159</v>
          </cell>
          <cell r="AJ100">
            <v>20.601525244519767</v>
          </cell>
          <cell r="AK100">
            <v>92.106811921472485</v>
          </cell>
          <cell r="AL100">
            <v>19.537121247315646</v>
          </cell>
          <cell r="AM100">
            <v>24.026679894947158</v>
          </cell>
          <cell r="AN100">
            <v>10.699846964946456</v>
          </cell>
          <cell r="AO100">
            <v>2307.7987875058134</v>
          </cell>
          <cell r="AP100">
            <v>715.21559178163693</v>
          </cell>
          <cell r="AQ100">
            <v>402.84625355588014</v>
          </cell>
          <cell r="AR100">
            <v>469.75641316837402</v>
          </cell>
          <cell r="AS100">
            <v>1364.0918356280322</v>
          </cell>
          <cell r="AT100">
            <v>108.6080545522387</v>
          </cell>
          <cell r="AU100">
            <v>0</v>
          </cell>
          <cell r="AV100">
            <v>16.369079961439546</v>
          </cell>
          <cell r="AW100">
            <v>15.425338978577502</v>
          </cell>
          <cell r="AX100">
            <v>600.54825135102146</v>
          </cell>
          <cell r="AY100">
            <v>998.42444578362108</v>
          </cell>
          <cell r="AZ100">
            <v>172.02131738556466</v>
          </cell>
          <cell r="BA100">
            <v>61.700621509065208</v>
          </cell>
          <cell r="BB100">
            <v>120.29919808519948</v>
          </cell>
          <cell r="BC100">
            <v>8.9039685722422046</v>
          </cell>
          <cell r="BD100">
            <v>340.49250111269913</v>
          </cell>
          <cell r="BE100">
            <v>5.0088605056699942</v>
          </cell>
          <cell r="BF100">
            <v>253.17546663785055</v>
          </cell>
          <cell r="BG100">
            <v>0</v>
          </cell>
          <cell r="BH100">
            <v>1463.3184564027772</v>
          </cell>
          <cell r="BI100">
            <v>5248.2177558102812</v>
          </cell>
          <cell r="BJ100">
            <v>71.652872842794736</v>
          </cell>
          <cell r="BK100">
            <v>198.15758905883311</v>
          </cell>
          <cell r="BL100">
            <v>1472.8482353919153</v>
          </cell>
          <cell r="BM100">
            <v>93.061654680723478</v>
          </cell>
          <cell r="BN100">
            <v>2780.1933729369248</v>
          </cell>
        </row>
        <row r="101">
          <cell r="A101" t="str">
            <v>P97</v>
          </cell>
          <cell r="B101" t="str">
            <v>Other business services</v>
          </cell>
          <cell r="C101">
            <v>158221.17854177495</v>
          </cell>
          <cell r="E101">
            <v>242.12595470985994</v>
          </cell>
          <cell r="F101">
            <v>23.754490691720356</v>
          </cell>
          <cell r="G101">
            <v>2.4814831199742793</v>
          </cell>
          <cell r="H101">
            <v>1525.4392576439495</v>
          </cell>
          <cell r="I101">
            <v>143.47131090520176</v>
          </cell>
          <cell r="J101">
            <v>1678.6011078359397</v>
          </cell>
          <cell r="K101">
            <v>400.91155830583625</v>
          </cell>
          <cell r="L101">
            <v>7497.779501275345</v>
          </cell>
          <cell r="M101">
            <v>1259.7771650904626</v>
          </cell>
          <cell r="N101">
            <v>243.90354837605886</v>
          </cell>
          <cell r="O101">
            <v>133.11475374047254</v>
          </cell>
          <cell r="P101">
            <v>37.302673870144936</v>
          </cell>
          <cell r="Q101">
            <v>94.015248224749882</v>
          </cell>
          <cell r="R101">
            <v>202.67286298105535</v>
          </cell>
          <cell r="S101">
            <v>388.3987214750577</v>
          </cell>
          <cell r="T101">
            <v>1360.4836788740026</v>
          </cell>
          <cell r="U101">
            <v>159.51954334924051</v>
          </cell>
          <cell r="V101">
            <v>850.87534644167431</v>
          </cell>
          <cell r="W101">
            <v>8525.6263303478736</v>
          </cell>
          <cell r="X101">
            <v>463.64415242993977</v>
          </cell>
          <cell r="Y101">
            <v>342.13490196584479</v>
          </cell>
          <cell r="Z101">
            <v>112.45532238298966</v>
          </cell>
          <cell r="AA101">
            <v>209.26490755576688</v>
          </cell>
          <cell r="AB101">
            <v>178.13176799329798</v>
          </cell>
          <cell r="AC101">
            <v>91.938725524073192</v>
          </cell>
          <cell r="AD101">
            <v>840.3403305510268</v>
          </cell>
          <cell r="AE101">
            <v>824.23971754492641</v>
          </cell>
          <cell r="AF101">
            <v>723.50490172965738</v>
          </cell>
          <cell r="AG101">
            <v>109.30032018657295</v>
          </cell>
          <cell r="AH101">
            <v>112.79171070159499</v>
          </cell>
          <cell r="AI101">
            <v>4760.1848970620376</v>
          </cell>
          <cell r="AJ101">
            <v>109.74277945434856</v>
          </cell>
          <cell r="AK101">
            <v>377.9285115633661</v>
          </cell>
          <cell r="AL101">
            <v>233.66458410449536</v>
          </cell>
          <cell r="AM101">
            <v>40.754733505006136</v>
          </cell>
          <cell r="AN101">
            <v>135.56447948836541</v>
          </cell>
          <cell r="AO101">
            <v>13578.415073773373</v>
          </cell>
          <cell r="AP101">
            <v>8993.8956203192647</v>
          </cell>
          <cell r="AQ101">
            <v>10075.447443656456</v>
          </cell>
          <cell r="AR101">
            <v>2627.0781382877735</v>
          </cell>
          <cell r="AS101">
            <v>1506.0156055299622</v>
          </cell>
          <cell r="AT101">
            <v>2475.4985305971263</v>
          </cell>
          <cell r="AU101">
            <v>0.92157054199445365</v>
          </cell>
          <cell r="AV101">
            <v>782.45470305735796</v>
          </cell>
          <cell r="AW101">
            <v>259.08703833974852</v>
          </cell>
          <cell r="AX101">
            <v>7741.2212182782341</v>
          </cell>
          <cell r="AY101">
            <v>1466.3475273204278</v>
          </cell>
          <cell r="AZ101">
            <v>252.64108311846357</v>
          </cell>
          <cell r="BA101">
            <v>90.617326294471198</v>
          </cell>
          <cell r="BB101">
            <v>3000.27637632094</v>
          </cell>
          <cell r="BC101">
            <v>248.4555122358887</v>
          </cell>
          <cell r="BD101">
            <v>622.02276814290371</v>
          </cell>
          <cell r="BE101">
            <v>25.032932052882604</v>
          </cell>
          <cell r="BF101">
            <v>4625.3608262658317</v>
          </cell>
          <cell r="BG101">
            <v>34847.729185013712</v>
          </cell>
          <cell r="BH101">
            <v>5895.9496063473352</v>
          </cell>
          <cell r="BI101">
            <v>9493.0663649894304</v>
          </cell>
          <cell r="BJ101">
            <v>166.98968548043763</v>
          </cell>
          <cell r="BK101">
            <v>302.00495418251393</v>
          </cell>
          <cell r="BL101">
            <v>4280.1561794433883</v>
          </cell>
          <cell r="BM101">
            <v>317.68187333449521</v>
          </cell>
          <cell r="BN101">
            <v>6342.8482336257384</v>
          </cell>
        </row>
        <row r="102">
          <cell r="A102" t="str">
            <v>P98</v>
          </cell>
          <cell r="B102" t="str">
            <v>Telecommunications</v>
          </cell>
          <cell r="C102">
            <v>136987.06140476809</v>
          </cell>
          <cell r="E102">
            <v>127.97092297484316</v>
          </cell>
          <cell r="F102">
            <v>11.807650361077973</v>
          </cell>
          <cell r="G102">
            <v>0</v>
          </cell>
          <cell r="H102">
            <v>182.55244501434512</v>
          </cell>
          <cell r="I102">
            <v>41.517798474259031</v>
          </cell>
          <cell r="J102">
            <v>485.92963572089496</v>
          </cell>
          <cell r="K102">
            <v>116.06658254271909</v>
          </cell>
          <cell r="L102">
            <v>812.65574521028122</v>
          </cell>
          <cell r="M102">
            <v>178.38168080339003</v>
          </cell>
          <cell r="N102">
            <v>233.35420738215598</v>
          </cell>
          <cell r="O102">
            <v>325.57440076598419</v>
          </cell>
          <cell r="P102">
            <v>40.469416999396742</v>
          </cell>
          <cell r="Q102">
            <v>100.90760103447239</v>
          </cell>
          <cell r="R102">
            <v>269.4990930799417</v>
          </cell>
          <cell r="S102">
            <v>302.01059201392025</v>
          </cell>
          <cell r="T102">
            <v>686.65897505423538</v>
          </cell>
          <cell r="U102">
            <v>23.135944493201382</v>
          </cell>
          <cell r="V102">
            <v>813.13799446521773</v>
          </cell>
          <cell r="W102">
            <v>634.78152934767445</v>
          </cell>
          <cell r="X102">
            <v>103.693143817966</v>
          </cell>
          <cell r="Y102">
            <v>415.72823806513975</v>
          </cell>
          <cell r="Z102">
            <v>42.425544564289545</v>
          </cell>
          <cell r="AA102">
            <v>164.0085436573313</v>
          </cell>
          <cell r="AB102">
            <v>306.66960594337928</v>
          </cell>
          <cell r="AC102">
            <v>133.48478379164825</v>
          </cell>
          <cell r="AD102">
            <v>954.38508554730117</v>
          </cell>
          <cell r="AE102">
            <v>986.68072583834658</v>
          </cell>
          <cell r="AF102">
            <v>332.57939720940431</v>
          </cell>
          <cell r="AG102">
            <v>112.14314815685097</v>
          </cell>
          <cell r="AH102">
            <v>176.77037421350906</v>
          </cell>
          <cell r="AI102">
            <v>673.16842853820026</v>
          </cell>
          <cell r="AJ102">
            <v>191.86521777925805</v>
          </cell>
          <cell r="AK102">
            <v>243.71930077422846</v>
          </cell>
          <cell r="AL102">
            <v>175.88294300862879</v>
          </cell>
          <cell r="AM102">
            <v>242.33600922111282</v>
          </cell>
          <cell r="AN102">
            <v>169.29125710804297</v>
          </cell>
          <cell r="AO102">
            <v>3694.3945727799664</v>
          </cell>
          <cell r="AP102">
            <v>6528.2154904940717</v>
          </cell>
          <cell r="AQ102">
            <v>5808.2727303870915</v>
          </cell>
          <cell r="AR102">
            <v>2719.1564398790556</v>
          </cell>
          <cell r="AS102">
            <v>3028.7693983146373</v>
          </cell>
          <cell r="AT102">
            <v>4008.2757862047029</v>
          </cell>
          <cell r="AU102">
            <v>5.9551087621306875</v>
          </cell>
          <cell r="AV102">
            <v>139.26059451550455</v>
          </cell>
          <cell r="AW102">
            <v>921.68291791592594</v>
          </cell>
          <cell r="AX102">
            <v>2273.2615671297131</v>
          </cell>
          <cell r="AY102">
            <v>3455.3019282641026</v>
          </cell>
          <cell r="AZ102">
            <v>595.32355420080353</v>
          </cell>
          <cell r="BA102">
            <v>213.53070567902509</v>
          </cell>
          <cell r="BB102">
            <v>2848.809980931409</v>
          </cell>
          <cell r="BC102">
            <v>435.38996614492771</v>
          </cell>
          <cell r="BD102">
            <v>1237.5572586274693</v>
          </cell>
          <cell r="BE102">
            <v>153.999668607074</v>
          </cell>
          <cell r="BF102">
            <v>9242.7475085325023</v>
          </cell>
          <cell r="BG102">
            <v>22939.326758721269</v>
          </cell>
          <cell r="BH102">
            <v>1087.6809589769605</v>
          </cell>
          <cell r="BI102">
            <v>4887.9961198266737</v>
          </cell>
          <cell r="BJ102">
            <v>31.102332218912235</v>
          </cell>
          <cell r="BK102">
            <v>153.60771852606712</v>
          </cell>
          <cell r="BL102">
            <v>554.77748002478063</v>
          </cell>
          <cell r="BM102">
            <v>158.60728449694324</v>
          </cell>
          <cell r="BN102">
            <v>4380.1483120089779</v>
          </cell>
        </row>
        <row r="103">
          <cell r="A103" t="str">
            <v>P99</v>
          </cell>
          <cell r="B103" t="str">
            <v>Support services</v>
          </cell>
          <cell r="C103">
            <v>103840.23503362696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4068.0227022309591</v>
          </cell>
          <cell r="M103">
            <v>974.73597785090601</v>
          </cell>
          <cell r="N103">
            <v>359.03375661833843</v>
          </cell>
          <cell r="O103">
            <v>177.35963814571392</v>
          </cell>
          <cell r="P103">
            <v>43.800116652465448</v>
          </cell>
          <cell r="Q103">
            <v>55.670517300946713</v>
          </cell>
          <cell r="R103">
            <v>699.6991665775862</v>
          </cell>
          <cell r="S103">
            <v>1078.2304469054582</v>
          </cell>
          <cell r="T103">
            <v>374.54744549124968</v>
          </cell>
          <cell r="U103">
            <v>950.83024281865755</v>
          </cell>
          <cell r="V103">
            <v>2410.9538354995634</v>
          </cell>
          <cell r="W103">
            <v>1111.46202969093</v>
          </cell>
          <cell r="X103">
            <v>187.40379888682355</v>
          </cell>
          <cell r="Y103">
            <v>529.17251816868168</v>
          </cell>
          <cell r="Z103">
            <v>195.60603473302149</v>
          </cell>
          <cell r="AA103">
            <v>663.12756807000733</v>
          </cell>
          <cell r="AB103">
            <v>3686.1490700265308</v>
          </cell>
          <cell r="AC103">
            <v>496.40406822283751</v>
          </cell>
          <cell r="AD103">
            <v>714.77655194002637</v>
          </cell>
          <cell r="AE103">
            <v>536.42160051994915</v>
          </cell>
          <cell r="AF103">
            <v>574.64529452304714</v>
          </cell>
          <cell r="AG103">
            <v>59.16928309858244</v>
          </cell>
          <cell r="AH103">
            <v>64.519734788165962</v>
          </cell>
          <cell r="AI103">
            <v>1513.223327841305</v>
          </cell>
          <cell r="AJ103">
            <v>112.8421832848893</v>
          </cell>
          <cell r="AK103">
            <v>216.84322323421321</v>
          </cell>
          <cell r="AL103">
            <v>356.38583866435113</v>
          </cell>
          <cell r="AM103">
            <v>2043.696703619479</v>
          </cell>
          <cell r="AN103">
            <v>485.00970015604082</v>
          </cell>
          <cell r="AO103">
            <v>3675.7778775200641</v>
          </cell>
          <cell r="AP103">
            <v>3669.6309824052601</v>
          </cell>
          <cell r="AQ103">
            <v>4064.1548160863117</v>
          </cell>
          <cell r="AR103">
            <v>1463.0101563866074</v>
          </cell>
          <cell r="AS103">
            <v>1038.9880834681901</v>
          </cell>
          <cell r="AT103">
            <v>11384.04916813968</v>
          </cell>
          <cell r="AU103">
            <v>11.758116422048099</v>
          </cell>
          <cell r="AV103">
            <v>321.77100991203247</v>
          </cell>
          <cell r="AW103">
            <v>987.84102068543621</v>
          </cell>
          <cell r="AX103">
            <v>3808.3244940142204</v>
          </cell>
          <cell r="AY103">
            <v>101.48219530650499</v>
          </cell>
          <cell r="AZ103">
            <v>17.484648940163712</v>
          </cell>
          <cell r="BA103">
            <v>6.2713954460532904</v>
          </cell>
          <cell r="BB103">
            <v>5079.0114417310069</v>
          </cell>
          <cell r="BC103">
            <v>334.84759428335065</v>
          </cell>
          <cell r="BD103">
            <v>821.39153141526742</v>
          </cell>
          <cell r="BE103">
            <v>156.63362672164678</v>
          </cell>
          <cell r="BF103">
            <v>1994.5913193664114</v>
          </cell>
          <cell r="BG103">
            <v>0</v>
          </cell>
          <cell r="BH103">
            <v>1826.5427359615799</v>
          </cell>
          <cell r="BI103">
            <v>2878.6359571164185</v>
          </cell>
          <cell r="BJ103">
            <v>68.530255799692426</v>
          </cell>
          <cell r="BK103">
            <v>93.046732205452571</v>
          </cell>
          <cell r="BL103">
            <v>811.400375669597</v>
          </cell>
          <cell r="BM103">
            <v>113.71730035020579</v>
          </cell>
          <cell r="BN103">
            <v>2246.6903919256183</v>
          </cell>
        </row>
        <row r="104">
          <cell r="A104" t="str">
            <v>P100</v>
          </cell>
          <cell r="B104" t="str">
            <v>Manufactured services n.e.c.</v>
          </cell>
          <cell r="C104">
            <v>3668.4846499978403</v>
          </cell>
          <cell r="E104">
            <v>0</v>
          </cell>
          <cell r="F104">
            <v>0</v>
          </cell>
          <cell r="G104">
            <v>0</v>
          </cell>
          <cell r="H104">
            <v>16.057799508404944</v>
          </cell>
          <cell r="I104">
            <v>45.464683424441354</v>
          </cell>
          <cell r="J104">
            <v>579.6175734059417</v>
          </cell>
          <cell r="K104">
            <v>128.52341101609423</v>
          </cell>
          <cell r="L104">
            <v>44.291254785828933</v>
          </cell>
          <cell r="M104">
            <v>5.0260414168906635</v>
          </cell>
          <cell r="N104">
            <v>3.9100587477279021</v>
          </cell>
          <cell r="O104">
            <v>4.1856463529172609</v>
          </cell>
          <cell r="P104">
            <v>0.80637345458198884</v>
          </cell>
          <cell r="Q104">
            <v>1.4623032676197427</v>
          </cell>
          <cell r="R104">
            <v>4.1696473360503852</v>
          </cell>
          <cell r="S104">
            <v>6.2436020846509832</v>
          </cell>
          <cell r="T104">
            <v>116.4909068747652</v>
          </cell>
          <cell r="U104">
            <v>3.5476427693602188</v>
          </cell>
          <cell r="V104">
            <v>16.12263761540283</v>
          </cell>
          <cell r="W104">
            <v>35.665116125548735</v>
          </cell>
          <cell r="X104">
            <v>2.5156321555753038</v>
          </cell>
          <cell r="Y104">
            <v>15.081815416773809</v>
          </cell>
          <cell r="Z104">
            <v>1.632691758703547</v>
          </cell>
          <cell r="AA104">
            <v>3.7163499248217082</v>
          </cell>
          <cell r="AB104">
            <v>8.6188182850799464</v>
          </cell>
          <cell r="AC104">
            <v>2.3437931749797438</v>
          </cell>
          <cell r="AD104">
            <v>11.428039237996277</v>
          </cell>
          <cell r="AE104">
            <v>15.009285050750591</v>
          </cell>
          <cell r="AF104">
            <v>7.3903275282569414</v>
          </cell>
          <cell r="AG104">
            <v>1.5302832819265322</v>
          </cell>
          <cell r="AH104">
            <v>2.6456748582963678</v>
          </cell>
          <cell r="AI104">
            <v>22.857324675002886</v>
          </cell>
          <cell r="AJ104">
            <v>2.8030673294487434</v>
          </cell>
          <cell r="AK104">
            <v>4.5489943813610481</v>
          </cell>
          <cell r="AL104">
            <v>2.9447066018472707</v>
          </cell>
          <cell r="AM104">
            <v>2.1655649508202606</v>
          </cell>
          <cell r="AN104">
            <v>1.4696548935292955</v>
          </cell>
          <cell r="AO104">
            <v>13.69492283878486</v>
          </cell>
          <cell r="AP104">
            <v>393.56044347735417</v>
          </cell>
          <cell r="AQ104">
            <v>144.13899394978557</v>
          </cell>
          <cell r="AR104">
            <v>16.546495789107915</v>
          </cell>
          <cell r="AS104">
            <v>22.611947028496925</v>
          </cell>
          <cell r="AT104">
            <v>29.720375575012778</v>
          </cell>
          <cell r="AU104">
            <v>0.13806854365861979</v>
          </cell>
          <cell r="AV104">
            <v>3.5377783108987693</v>
          </cell>
          <cell r="AW104">
            <v>6.4311060144664385</v>
          </cell>
          <cell r="AX104">
            <v>26.236567548256957</v>
          </cell>
          <cell r="AY104">
            <v>651.55799712005341</v>
          </cell>
          <cell r="AZ104">
            <v>112.25873474053739</v>
          </cell>
          <cell r="BA104">
            <v>40.264973019522451</v>
          </cell>
          <cell r="BB104">
            <v>44.85553319813846</v>
          </cell>
          <cell r="BC104">
            <v>6.118314972514975</v>
          </cell>
          <cell r="BD104">
            <v>8.582187694222517</v>
          </cell>
          <cell r="BE104">
            <v>4.4540131011061481</v>
          </cell>
          <cell r="BF104">
            <v>150.06478246771584</v>
          </cell>
          <cell r="BG104">
            <v>0</v>
          </cell>
          <cell r="BH104">
            <v>31.725573771589165</v>
          </cell>
          <cell r="BI104">
            <v>89.119667463504271</v>
          </cell>
          <cell r="BJ104">
            <v>0.34088560387968342</v>
          </cell>
          <cell r="BK104">
            <v>3.7038332350105145</v>
          </cell>
          <cell r="BL104">
            <v>8.1933838615928885</v>
          </cell>
          <cell r="BM104">
            <v>1.8957076850395835</v>
          </cell>
          <cell r="BN104">
            <v>360.00184767529896</v>
          </cell>
        </row>
        <row r="105">
          <cell r="A105" t="str">
            <v>P101</v>
          </cell>
          <cell r="B105" t="str">
            <v>Public administration</v>
          </cell>
          <cell r="C105">
            <v>439087.58699476381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403.08119900703275</v>
          </cell>
          <cell r="AU105">
            <v>3.5830345262328125</v>
          </cell>
          <cell r="AV105">
            <v>37.472210586577248</v>
          </cell>
          <cell r="AW105">
            <v>46.373840403102882</v>
          </cell>
          <cell r="AX105">
            <v>359.34881375295652</v>
          </cell>
          <cell r="AY105">
            <v>31.258781802663258</v>
          </cell>
          <cell r="AZ105">
            <v>5.3856622283939597</v>
          </cell>
          <cell r="BA105">
            <v>1.9317298098874371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35978.82215382751</v>
          </cell>
          <cell r="BH105">
            <v>0</v>
          </cell>
          <cell r="BI105">
            <v>4766.2598571416966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39.89335044593625</v>
          </cell>
        </row>
        <row r="106">
          <cell r="A106" t="str">
            <v>P102</v>
          </cell>
          <cell r="B106" t="str">
            <v>Education services</v>
          </cell>
          <cell r="C106">
            <v>33155.42423882852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0.35318117441465868</v>
          </cell>
          <cell r="K106">
            <v>0.59645538883127247</v>
          </cell>
          <cell r="L106">
            <v>32.218313655943035</v>
          </cell>
          <cell r="M106">
            <v>11.03516295983848</v>
          </cell>
          <cell r="N106">
            <v>2.7851861021385398</v>
          </cell>
          <cell r="O106">
            <v>2.1426855584834632</v>
          </cell>
          <cell r="P106">
            <v>0.99737308006646941</v>
          </cell>
          <cell r="Q106">
            <v>0.59013662989637172</v>
          </cell>
          <cell r="R106">
            <v>2.9105967260844769</v>
          </cell>
          <cell r="S106">
            <v>11.625587990936001</v>
          </cell>
          <cell r="T106">
            <v>7.7752263622235542</v>
          </cell>
          <cell r="U106">
            <v>0.46218851404062311</v>
          </cell>
          <cell r="V106">
            <v>18.38346823195927</v>
          </cell>
          <cell r="W106">
            <v>25.921867441519606</v>
          </cell>
          <cell r="X106">
            <v>3.6689056624476724</v>
          </cell>
          <cell r="Y106">
            <v>6.9741290221875873</v>
          </cell>
          <cell r="Z106">
            <v>1.5804252885872723</v>
          </cell>
          <cell r="AA106">
            <v>2.2617192995220337</v>
          </cell>
          <cell r="AB106">
            <v>16.870501005127135</v>
          </cell>
          <cell r="AC106">
            <v>2.7659784898971709</v>
          </cell>
          <cell r="AD106">
            <v>6.4185320621641697</v>
          </cell>
          <cell r="AE106">
            <v>18.161780852662964</v>
          </cell>
          <cell r="AF106">
            <v>284.96130065736992</v>
          </cell>
          <cell r="AG106">
            <v>1.9005980832561034</v>
          </cell>
          <cell r="AH106">
            <v>1.9925414326796276</v>
          </cell>
          <cell r="AI106">
            <v>16.059884468556604</v>
          </cell>
          <cell r="AJ106">
            <v>2.756410072076612</v>
          </cell>
          <cell r="AK106">
            <v>1.4207393259258709</v>
          </cell>
          <cell r="AL106">
            <v>1.8185626523434846</v>
          </cell>
          <cell r="AM106">
            <v>8.5106097763829798</v>
          </cell>
          <cell r="AN106">
            <v>32.517466784601979</v>
          </cell>
          <cell r="AO106">
            <v>0</v>
          </cell>
          <cell r="AP106">
            <v>40.913875229307081</v>
          </cell>
          <cell r="AQ106">
            <v>32.717940200217903</v>
          </cell>
          <cell r="AR106">
            <v>31.494590627395944</v>
          </cell>
          <cell r="AS106">
            <v>13.092054069572253</v>
          </cell>
          <cell r="AT106">
            <v>128.69187854230898</v>
          </cell>
          <cell r="AU106">
            <v>8.135837197464485E-2</v>
          </cell>
          <cell r="AV106">
            <v>3.1800109720918237</v>
          </cell>
          <cell r="AW106">
            <v>73.507754867827245</v>
          </cell>
          <cell r="AX106">
            <v>30.568230218956863</v>
          </cell>
          <cell r="AY106">
            <v>342.66848858421554</v>
          </cell>
          <cell r="AZ106">
            <v>59.039304457847798</v>
          </cell>
          <cell r="BA106">
            <v>21.176223004660052</v>
          </cell>
          <cell r="BB106">
            <v>82.440118269430187</v>
          </cell>
          <cell r="BC106">
            <v>3.3288381755553558</v>
          </cell>
          <cell r="BD106">
            <v>19.41028576503869</v>
          </cell>
          <cell r="BE106">
            <v>8.5468530375440093</v>
          </cell>
          <cell r="BF106">
            <v>242.92838212753534</v>
          </cell>
          <cell r="BG106">
            <v>0</v>
          </cell>
          <cell r="BH106">
            <v>22.978822217221445</v>
          </cell>
          <cell r="BI106">
            <v>40.206583302465859</v>
          </cell>
          <cell r="BJ106">
            <v>0.25108812827976501</v>
          </cell>
          <cell r="BK106">
            <v>2.7281543833321429</v>
          </cell>
          <cell r="BL106">
            <v>16.257683773338805</v>
          </cell>
          <cell r="BM106">
            <v>0.97136183488679861</v>
          </cell>
          <cell r="BN106">
            <v>211.26359422958629</v>
          </cell>
        </row>
        <row r="107">
          <cell r="A107" t="str">
            <v>P103</v>
          </cell>
          <cell r="B107" t="str">
            <v>Health, social services</v>
          </cell>
          <cell r="C107">
            <v>101395.95665532484</v>
          </cell>
          <cell r="E107">
            <v>2506.319049924035</v>
          </cell>
          <cell r="F107">
            <v>253.92554217490186</v>
          </cell>
          <cell r="G107">
            <v>23.873412372139786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29.179992469167988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552.21884972470173</v>
          </cell>
          <cell r="AU107">
            <v>4.9087360300465086</v>
          </cell>
          <cell r="AV107">
            <v>51.336706047657579</v>
          </cell>
          <cell r="AW107">
            <v>63.531886051255356</v>
          </cell>
          <cell r="AX107">
            <v>492.3057415464591</v>
          </cell>
          <cell r="AY107">
            <v>971.07494286754206</v>
          </cell>
          <cell r="AZ107">
            <v>167.30919566084822</v>
          </cell>
          <cell r="BA107">
            <v>60.0104772672926</v>
          </cell>
          <cell r="BB107">
            <v>5047.3272122963835</v>
          </cell>
          <cell r="BC107">
            <v>217.67504903132175</v>
          </cell>
          <cell r="BD107">
            <v>537.99056144277824</v>
          </cell>
          <cell r="BE107">
            <v>120.62568232467757</v>
          </cell>
          <cell r="BF107">
            <v>5388.5042896036593</v>
          </cell>
          <cell r="BG107">
            <v>9048.3135689779465</v>
          </cell>
          <cell r="BH107">
            <v>1490.1709470168962</v>
          </cell>
          <cell r="BI107">
            <v>286.68666597908771</v>
          </cell>
          <cell r="BJ107">
            <v>51.047382038181311</v>
          </cell>
          <cell r="BK107">
            <v>89.702080235153787</v>
          </cell>
          <cell r="BL107">
            <v>852.65387650460139</v>
          </cell>
          <cell r="BM107">
            <v>60.890397455008163</v>
          </cell>
          <cell r="BN107">
            <v>1442.3238299698487</v>
          </cell>
        </row>
        <row r="108">
          <cell r="A108" t="str">
            <v>P104</v>
          </cell>
          <cell r="B108" t="str">
            <v>Other services n.e.c.</v>
          </cell>
          <cell r="C108">
            <v>142506.71871117319</v>
          </cell>
          <cell r="E108">
            <v>775.90206448573838</v>
          </cell>
          <cell r="F108">
            <v>78.933786814824032</v>
          </cell>
          <cell r="G108">
            <v>6.9033928042846764</v>
          </cell>
          <cell r="H108">
            <v>1098.7914821745371</v>
          </cell>
          <cell r="I108">
            <v>156.60077069894555</v>
          </cell>
          <cell r="J108">
            <v>1832.3702551625511</v>
          </cell>
          <cell r="K108">
            <v>437.62482965052368</v>
          </cell>
          <cell r="L108">
            <v>6684.0028534292951</v>
          </cell>
          <cell r="M108">
            <v>3190.2139965673859</v>
          </cell>
          <cell r="N108">
            <v>1071.0138748833874</v>
          </cell>
          <cell r="O108">
            <v>555.35410710477879</v>
          </cell>
          <cell r="P108">
            <v>220.58475149027319</v>
          </cell>
          <cell r="Q108">
            <v>232.20948401547719</v>
          </cell>
          <cell r="R108">
            <v>829.77485070885757</v>
          </cell>
          <cell r="S108">
            <v>3951.9227480261434</v>
          </cell>
          <cell r="T108">
            <v>1745.6962009157887</v>
          </cell>
          <cell r="U108">
            <v>807.48857155640212</v>
          </cell>
          <cell r="V108">
            <v>3263.2634025919178</v>
          </cell>
          <cell r="W108">
            <v>3704.9778465525833</v>
          </cell>
          <cell r="X108">
            <v>275.14254882906818</v>
          </cell>
          <cell r="Y108">
            <v>1579.4927407779719</v>
          </cell>
          <cell r="Z108">
            <v>205.79600629523264</v>
          </cell>
          <cell r="AA108">
            <v>957.77872073203878</v>
          </cell>
          <cell r="AB108">
            <v>4551.8223986762359</v>
          </cell>
          <cell r="AC108">
            <v>1274.2194588380341</v>
          </cell>
          <cell r="AD108">
            <v>1877.1601607607545</v>
          </cell>
          <cell r="AE108">
            <v>1857.4488373380573</v>
          </cell>
          <cell r="AF108">
            <v>1405.8237311373236</v>
          </cell>
          <cell r="AG108">
            <v>192.70252281666467</v>
          </cell>
          <cell r="AH108">
            <v>224.71319076703466</v>
          </cell>
          <cell r="AI108">
            <v>6937.4871696217515</v>
          </cell>
          <cell r="AJ108">
            <v>1111.5070600787465</v>
          </cell>
          <cell r="AK108">
            <v>811.7651739175609</v>
          </cell>
          <cell r="AL108">
            <v>503.55072838903789</v>
          </cell>
          <cell r="AM108">
            <v>33.308686227678699</v>
          </cell>
          <cell r="AN108">
            <v>43.949531363540551</v>
          </cell>
          <cell r="AO108">
            <v>1013.5661525337816</v>
          </cell>
          <cell r="AP108">
            <v>0</v>
          </cell>
          <cell r="AQ108">
            <v>147.27594881960479</v>
          </cell>
          <cell r="AR108">
            <v>295.46043608178024</v>
          </cell>
          <cell r="AS108">
            <v>982.10752020705615</v>
          </cell>
          <cell r="AT108">
            <v>3519.1691830550863</v>
          </cell>
          <cell r="AU108">
            <v>31.386298714760706</v>
          </cell>
          <cell r="AV108">
            <v>328.46061762055638</v>
          </cell>
          <cell r="AW108">
            <v>405.37724063104577</v>
          </cell>
          <cell r="AX108">
            <v>3141.409750365638</v>
          </cell>
          <cell r="AY108">
            <v>115.4793749933182</v>
          </cell>
          <cell r="AZ108">
            <v>19.896261856470371</v>
          </cell>
          <cell r="BA108">
            <v>7.1363929826196602</v>
          </cell>
          <cell r="BB108">
            <v>3695.487336799441</v>
          </cell>
          <cell r="BC108">
            <v>165.14552407870724</v>
          </cell>
          <cell r="BD108">
            <v>423.48085888976726</v>
          </cell>
          <cell r="BE108">
            <v>89.246850111460262</v>
          </cell>
          <cell r="BF108">
            <v>3946.6549153645042</v>
          </cell>
          <cell r="BG108">
            <v>970.26688623896928</v>
          </cell>
          <cell r="BH108">
            <v>423.78442486523551</v>
          </cell>
          <cell r="BI108">
            <v>260.27518034964464</v>
          </cell>
          <cell r="BJ108">
            <v>19.058193407683866</v>
          </cell>
          <cell r="BK108">
            <v>39.316582151555544</v>
          </cell>
          <cell r="BL108">
            <v>251.79512854806148</v>
          </cell>
          <cell r="BM108">
            <v>12.875811494887222</v>
          </cell>
          <cell r="BN108">
            <v>1668.0382734285859</v>
          </cell>
        </row>
        <row r="109">
          <cell r="A109" t="str">
            <v>D1</v>
          </cell>
          <cell r="B109" t="str">
            <v>Purchases by non- residents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</row>
        <row r="110">
          <cell r="A110" t="str">
            <v>D2</v>
          </cell>
          <cell r="B110" t="str">
            <v>Purchases by residents</v>
          </cell>
          <cell r="C110">
            <v>30755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</row>
        <row r="111">
          <cell r="B111" t="str">
            <v>Total Industry</v>
          </cell>
          <cell r="C111">
            <v>5068291.2687752387</v>
          </cell>
          <cell r="E111">
            <v>60037.000000237611</v>
          </cell>
          <cell r="F111">
            <v>5867.9999999897509</v>
          </cell>
          <cell r="G111">
            <v>771.00000000298826</v>
          </cell>
          <cell r="H111">
            <v>27650.478051099089</v>
          </cell>
          <cell r="I111">
            <v>16115.651522742521</v>
          </cell>
          <cell r="J111">
            <v>58508.333189807738</v>
          </cell>
          <cell r="K111">
            <v>17867.681371313356</v>
          </cell>
          <cell r="L111">
            <v>137727.60456262124</v>
          </cell>
          <cell r="M111">
            <v>35973.125149191175</v>
          </cell>
          <cell r="N111">
            <v>14629.691523192614</v>
          </cell>
          <cell r="O111">
            <v>10133.599221210174</v>
          </cell>
          <cell r="P111">
            <v>3584.7914598539055</v>
          </cell>
          <cell r="Q111">
            <v>4231.4920315254049</v>
          </cell>
          <cell r="R111">
            <v>17053.433410107831</v>
          </cell>
          <cell r="S111">
            <v>37309.120668217322</v>
          </cell>
          <cell r="T111">
            <v>19216.128254751984</v>
          </cell>
          <cell r="U111">
            <v>65396.012615706284</v>
          </cell>
          <cell r="V111">
            <v>61802.556200497762</v>
          </cell>
          <cell r="W111">
            <v>68047.955318592605</v>
          </cell>
          <cell r="X111">
            <v>8235.3428236045165</v>
          </cell>
          <cell r="Y111">
            <v>19223.492311156744</v>
          </cell>
          <cell r="Z111">
            <v>4856.7109265980816</v>
          </cell>
          <cell r="AA111">
            <v>22195.067270080493</v>
          </cell>
          <cell r="AB111">
            <v>82234.555594638936</v>
          </cell>
          <cell r="AC111">
            <v>24523.72650404934</v>
          </cell>
          <cell r="AD111">
            <v>40427.257292853472</v>
          </cell>
          <cell r="AE111">
            <v>37265.572560207947</v>
          </cell>
          <cell r="AF111">
            <v>25422.468652363787</v>
          </cell>
          <cell r="AG111">
            <v>5586.0113611058605</v>
          </cell>
          <cell r="AH111">
            <v>3798.8789626198432</v>
          </cell>
          <cell r="AI111">
            <v>139390.49718279537</v>
          </cell>
          <cell r="AJ111">
            <v>8404.8773181812285</v>
          </cell>
          <cell r="AK111">
            <v>12043.439245685131</v>
          </cell>
          <cell r="AL111">
            <v>19020.381946155245</v>
          </cell>
          <cell r="AM111">
            <v>28041.871890458777</v>
          </cell>
          <cell r="AN111">
            <v>14822.617002083087</v>
          </cell>
          <cell r="AO111">
            <v>133335.97325799291</v>
          </cell>
          <cell r="AP111">
            <v>83267.655245511763</v>
          </cell>
          <cell r="AQ111">
            <v>68057.363157745131</v>
          </cell>
          <cell r="AR111">
            <v>29136.140758514284</v>
          </cell>
          <cell r="AS111">
            <v>25545.997102236212</v>
          </cell>
          <cell r="AT111">
            <v>80908.804490524795</v>
          </cell>
          <cell r="AU111">
            <v>946.45786999655616</v>
          </cell>
          <cell r="AV111">
            <v>13784.432419999881</v>
          </cell>
          <cell r="AW111">
            <v>15205.744809160222</v>
          </cell>
          <cell r="AX111">
            <v>80272.514105893817</v>
          </cell>
          <cell r="AY111">
            <v>43494.99999971583</v>
          </cell>
          <cell r="AZ111">
            <v>44000.000000010565</v>
          </cell>
          <cell r="BA111">
            <v>56507.000000206201</v>
          </cell>
          <cell r="BB111">
            <v>76152.522921429816</v>
          </cell>
          <cell r="BC111">
            <v>5703.7861766399728</v>
          </cell>
          <cell r="BD111">
            <v>11369.066838961553</v>
          </cell>
          <cell r="BE111">
            <v>1725.0000000989533</v>
          </cell>
          <cell r="BF111">
            <v>76234.040483597113</v>
          </cell>
          <cell r="BG111">
            <v>176306</v>
          </cell>
          <cell r="BH111">
            <v>18362.729707935559</v>
          </cell>
          <cell r="BI111">
            <v>58053.999999608044</v>
          </cell>
          <cell r="BJ111">
            <v>619.32808782418215</v>
          </cell>
          <cell r="BK111">
            <v>1355.729049071361</v>
          </cell>
          <cell r="BL111">
            <v>14772.07460526785</v>
          </cell>
          <cell r="BM111">
            <v>1595.1385492826839</v>
          </cell>
          <cell r="BN111">
            <v>88196.648999789657</v>
          </cell>
        </row>
        <row r="113">
          <cell r="A113" t="str">
            <v>V1</v>
          </cell>
          <cell r="B113" t="str">
            <v>Total gross value added / GDP</v>
          </cell>
          <cell r="D113">
            <v>224109</v>
          </cell>
          <cell r="E113">
            <v>45109</v>
          </cell>
          <cell r="F113">
            <v>6939</v>
          </cell>
          <cell r="G113">
            <v>1742</v>
          </cell>
          <cell r="H113">
            <v>28289.2146307</v>
          </cell>
          <cell r="I113">
            <v>30604.686373799996</v>
          </cell>
          <cell r="J113">
            <v>80526.178827540294</v>
          </cell>
          <cell r="K113">
            <v>17352.819973401034</v>
          </cell>
          <cell r="L113">
            <v>34503.761664860707</v>
          </cell>
          <cell r="M113">
            <v>21795.667687800749</v>
          </cell>
          <cell r="N113">
            <v>3787.6505795160142</v>
          </cell>
          <cell r="O113">
            <v>4794.6164465429492</v>
          </cell>
          <cell r="P113">
            <v>751.44184094406194</v>
          </cell>
          <cell r="Q113">
            <v>1490.5079650850939</v>
          </cell>
          <cell r="R113">
            <v>8501.2716768214013</v>
          </cell>
          <cell r="S113">
            <v>10736.716150373753</v>
          </cell>
          <cell r="T113">
            <v>8815.3385796144466</v>
          </cell>
          <cell r="U113">
            <v>20534.599862844188</v>
          </cell>
          <cell r="V113">
            <v>15724.480122197099</v>
          </cell>
          <cell r="W113">
            <v>19955.305499164177</v>
          </cell>
          <cell r="X113">
            <v>3313.4054759303563</v>
          </cell>
          <cell r="Y113">
            <v>9640.8380028925603</v>
          </cell>
          <cell r="Z113">
            <v>2267.8071654000005</v>
          </cell>
          <cell r="AA113">
            <v>9389.7540765100021</v>
          </cell>
          <cell r="AB113">
            <v>23642.481783551324</v>
          </cell>
          <cell r="AC113">
            <v>11809.170344062306</v>
          </cell>
          <cell r="AD113">
            <v>16520.255457130315</v>
          </cell>
          <cell r="AE113">
            <v>14017.215867057221</v>
          </cell>
          <cell r="AF113">
            <v>8133.6093615399996</v>
          </cell>
          <cell r="AG113">
            <v>2395.8396492999996</v>
          </cell>
          <cell r="AH113">
            <v>1653.9583131099998</v>
          </cell>
          <cell r="AI113">
            <v>21133.982101000016</v>
          </cell>
          <cell r="AJ113">
            <v>3706.5143949466997</v>
          </cell>
          <cell r="AK113">
            <v>3593.679924500002</v>
          </cell>
          <cell r="AL113">
            <v>13200.548249930001</v>
          </cell>
          <cell r="AM113">
            <v>31393.128110287504</v>
          </cell>
          <cell r="AN113">
            <v>10389.382997879999</v>
          </cell>
          <cell r="AO113">
            <v>48189.598360841737</v>
          </cell>
          <cell r="AP113">
            <v>74441.571772552794</v>
          </cell>
          <cell r="AQ113">
            <v>60099.468546450844</v>
          </cell>
          <cell r="AR113">
            <v>35697.700678388777</v>
          </cell>
          <cell r="AS113">
            <v>18007.631472900473</v>
          </cell>
          <cell r="AT113">
            <v>70929.447211156614</v>
          </cell>
          <cell r="AU113">
            <v>384.85321099999965</v>
          </cell>
          <cell r="AV113">
            <v>3787.8338400000011</v>
          </cell>
          <cell r="AW113">
            <v>22713.918273389943</v>
          </cell>
          <cell r="AX113">
            <v>57737.087650158966</v>
          </cell>
          <cell r="AY113">
            <v>92001</v>
          </cell>
          <cell r="AZ113">
            <v>54119</v>
          </cell>
          <cell r="BA113">
            <v>52317</v>
          </cell>
          <cell r="BB113">
            <v>120050.36290123698</v>
          </cell>
          <cell r="BC113">
            <v>4716.5815872700869</v>
          </cell>
          <cell r="BD113">
            <v>4117.7782504119687</v>
          </cell>
          <cell r="BE113">
            <v>1127.9999777585356</v>
          </cell>
          <cell r="BF113">
            <v>59960.283080587251</v>
          </cell>
          <cell r="BG113">
            <v>259802</v>
          </cell>
          <cell r="BH113">
            <v>14956.235728641117</v>
          </cell>
          <cell r="BI113">
            <v>42375.999951374019</v>
          </cell>
          <cell r="BJ113">
            <v>299.87103739175143</v>
          </cell>
          <cell r="BK113">
            <v>599.86911112294911</v>
          </cell>
          <cell r="BL113">
            <v>3449.8091649997241</v>
          </cell>
          <cell r="BM113">
            <v>480.21478121327664</v>
          </cell>
          <cell r="BN113">
            <v>141555.75099999999</v>
          </cell>
        </row>
        <row r="114">
          <cell r="A114" t="str">
            <v>V2</v>
          </cell>
          <cell r="B114" t="str">
            <v>Compensation of employees</v>
          </cell>
          <cell r="E114">
            <v>12703</v>
          </cell>
          <cell r="F114">
            <v>1337</v>
          </cell>
          <cell r="G114">
            <v>611</v>
          </cell>
          <cell r="H114">
            <v>10409.807140000001</v>
          </cell>
          <cell r="I114">
            <v>20700.090378599998</v>
          </cell>
          <cell r="J114">
            <v>19154.286611393833</v>
          </cell>
          <cell r="K114">
            <v>6751.0379307104595</v>
          </cell>
          <cell r="L114">
            <v>17661.282685895894</v>
          </cell>
          <cell r="M114">
            <v>6996.4435130152306</v>
          </cell>
          <cell r="N114">
            <v>2672.4772758668082</v>
          </cell>
          <cell r="O114">
            <v>3957.8677193186991</v>
          </cell>
          <cell r="P114">
            <v>363.940233731121</v>
          </cell>
          <cell r="Q114">
            <v>712.75299865418197</v>
          </cell>
          <cell r="R114">
            <v>4288.2789039439467</v>
          </cell>
          <cell r="S114">
            <v>4629.5522862601256</v>
          </cell>
          <cell r="T114">
            <v>7519.8635155670218</v>
          </cell>
          <cell r="U114">
            <v>2442.657542277881</v>
          </cell>
          <cell r="V114">
            <v>5403.314808394477</v>
          </cell>
          <cell r="W114">
            <v>12051.753340064588</v>
          </cell>
          <cell r="X114">
            <v>1988.6119957911581</v>
          </cell>
          <cell r="Y114">
            <v>8149.22179402041</v>
          </cell>
          <cell r="Z114">
            <v>1366.2456872000002</v>
          </cell>
          <cell r="AA114">
            <v>2881.5215533199998</v>
          </cell>
          <cell r="AB114">
            <v>10284.648039789052</v>
          </cell>
          <cell r="AC114">
            <v>2469.3609771208457</v>
          </cell>
          <cell r="AD114">
            <v>13734.236614471425</v>
          </cell>
          <cell r="AE114">
            <v>11391.515255316281</v>
          </cell>
          <cell r="AF114">
            <v>5327.2681000729999</v>
          </cell>
          <cell r="AG114">
            <v>1659.6031819520001</v>
          </cell>
          <cell r="AH114">
            <v>698.82361016800007</v>
          </cell>
          <cell r="AI114">
            <v>13324.749485954002</v>
          </cell>
          <cell r="AJ114">
            <v>3041.4165479742996</v>
          </cell>
          <cell r="AK114">
            <v>2889.6311525600004</v>
          </cell>
          <cell r="AL114">
            <v>2625.2956861659995</v>
          </cell>
          <cell r="AM114">
            <v>12933.303687048103</v>
          </cell>
          <cell r="AN114">
            <v>2252.3937180473999</v>
          </cell>
          <cell r="AO114">
            <v>23743.834867386191</v>
          </cell>
          <cell r="AP114">
            <v>42797.914131994636</v>
          </cell>
          <cell r="AQ114">
            <v>36272.549899898215</v>
          </cell>
          <cell r="AR114">
            <v>17999.439775661529</v>
          </cell>
          <cell r="AS114">
            <v>6678.8392449443745</v>
          </cell>
          <cell r="AT114">
            <v>26879.271194282694</v>
          </cell>
          <cell r="AU114">
            <v>73.618803100000036</v>
          </cell>
          <cell r="AV114">
            <v>1522.577237</v>
          </cell>
          <cell r="AW114">
            <v>9953.2394061725972</v>
          </cell>
          <cell r="AX114">
            <v>17355.94646573026</v>
          </cell>
          <cell r="AY114">
            <v>41550</v>
          </cell>
          <cell r="AZ114">
            <v>16965</v>
          </cell>
          <cell r="BA114">
            <v>32865</v>
          </cell>
          <cell r="BB114">
            <v>5864.218198665345</v>
          </cell>
          <cell r="BC114">
            <v>1247.5989349371948</v>
          </cell>
          <cell r="BD114">
            <v>3480.7991475614226</v>
          </cell>
          <cell r="BE114">
            <v>1109.2218665108571</v>
          </cell>
          <cell r="BF114">
            <v>44591.055070991686</v>
          </cell>
          <cell r="BG114">
            <v>225220</v>
          </cell>
          <cell r="BH114">
            <v>7320.8166815843251</v>
          </cell>
          <cell r="BI114">
            <v>19678.004743426012</v>
          </cell>
          <cell r="BJ114">
            <v>170.4058576973737</v>
          </cell>
          <cell r="BK114">
            <v>401.12840678638759</v>
          </cell>
          <cell r="BL114">
            <v>2765.9343318073875</v>
          </cell>
          <cell r="BM114">
            <v>366.0405603395975</v>
          </cell>
          <cell r="BN114">
            <v>58122</v>
          </cell>
        </row>
        <row r="115">
          <cell r="A115" t="str">
            <v>V3</v>
          </cell>
          <cell r="B115" t="str">
            <v>Taxes less subsidies</v>
          </cell>
          <cell r="D115">
            <v>224109</v>
          </cell>
          <cell r="E115">
            <v>-167.54414562697593</v>
          </cell>
          <cell r="F115">
            <v>94.967429674299112</v>
          </cell>
          <cell r="G115">
            <v>11.390890201364268</v>
          </cell>
          <cell r="H115">
            <v>400.45987188750087</v>
          </cell>
          <cell r="I115">
            <v>536.56638781249262</v>
          </cell>
          <cell r="J115">
            <v>426.78211733357932</v>
          </cell>
          <cell r="K115">
            <v>161.00676013314623</v>
          </cell>
          <cell r="L115">
            <v>30.336751243721082</v>
          </cell>
          <cell r="M115">
            <v>257.09465206733671</v>
          </cell>
          <cell r="N115">
            <v>24.109189990388831</v>
          </cell>
          <cell r="O115">
            <v>42.928059840668539</v>
          </cell>
          <cell r="P115">
            <v>-6.893279364028837</v>
          </cell>
          <cell r="Q115">
            <v>29.805765836769595</v>
          </cell>
          <cell r="R115">
            <v>63.044752378878783</v>
          </cell>
          <cell r="S115">
            <v>-10.778784468648876</v>
          </cell>
          <cell r="T115">
            <v>123.80221905216241</v>
          </cell>
          <cell r="U115">
            <v>280.66392964605251</v>
          </cell>
          <cell r="V115">
            <v>-1000.2523602433625</v>
          </cell>
          <cell r="W115">
            <v>215.83544920519796</v>
          </cell>
          <cell r="X115">
            <v>-1.2943113717323014</v>
          </cell>
          <cell r="Y115">
            <v>-45.819943553624014</v>
          </cell>
          <cell r="Z115">
            <v>16.709681347878703</v>
          </cell>
          <cell r="AA115">
            <v>22.088765186787001</v>
          </cell>
          <cell r="AB115">
            <v>126.97536881992673</v>
          </cell>
          <cell r="AC115">
            <v>1.8055224702780635</v>
          </cell>
          <cell r="AD115">
            <v>-28.477924170288684</v>
          </cell>
          <cell r="AE115">
            <v>-287.06565269039675</v>
          </cell>
          <cell r="AF115">
            <v>73.958426274323642</v>
          </cell>
          <cell r="AG115">
            <v>2.484946950841799</v>
          </cell>
          <cell r="AH115">
            <v>32.371563524606245</v>
          </cell>
          <cell r="AI115">
            <v>-179.75778740221622</v>
          </cell>
          <cell r="AJ115">
            <v>20.785609234851272</v>
          </cell>
          <cell r="AK115">
            <v>14.62993691554562</v>
          </cell>
          <cell r="AL115">
            <v>39.037110792963354</v>
          </cell>
          <cell r="AM115">
            <v>-168.41828790450711</v>
          </cell>
          <cell r="AN115">
            <v>-283.36867208848594</v>
          </cell>
          <cell r="AO115">
            <v>655.75674408371913</v>
          </cell>
          <cell r="AP115">
            <v>1847.3614429257084</v>
          </cell>
          <cell r="AQ115">
            <v>1510.9140523288943</v>
          </cell>
          <cell r="AR115">
            <v>605.97381453167407</v>
          </cell>
          <cell r="AS115">
            <v>427.60331669098883</v>
          </cell>
          <cell r="AT115">
            <v>1172.038985604989</v>
          </cell>
          <cell r="AU115">
            <v>26.163997666128658</v>
          </cell>
          <cell r="AV115">
            <v>97.120645836956783</v>
          </cell>
          <cell r="AW115">
            <v>238.58617545581481</v>
          </cell>
          <cell r="AX115">
            <v>480.96512781910008</v>
          </cell>
          <cell r="AY115">
            <v>1462.0759605993576</v>
          </cell>
          <cell r="AZ115">
            <v>1034.1710039207724</v>
          </cell>
          <cell r="BA115">
            <v>606.05390612021597</v>
          </cell>
          <cell r="BB115">
            <v>11358.223675365118</v>
          </cell>
          <cell r="BC115">
            <v>98.35982931583429</v>
          </cell>
          <cell r="BD115">
            <v>88.792172817069897</v>
          </cell>
          <cell r="BE115">
            <v>-5.0341026524285226</v>
          </cell>
          <cell r="BF115">
            <v>584.51225740360815</v>
          </cell>
          <cell r="BG115">
            <v>3339.4056770914203</v>
          </cell>
          <cell r="BH115">
            <v>487.7235331989362</v>
          </cell>
          <cell r="BI115">
            <v>835.94020184300871</v>
          </cell>
          <cell r="BJ115">
            <v>-169.90096451946263</v>
          </cell>
          <cell r="BK115">
            <v>57.028594881365905</v>
          </cell>
          <cell r="BL115">
            <v>216.64023748055541</v>
          </cell>
          <cell r="BM115">
            <v>59.54564620758017</v>
          </cell>
          <cell r="BN115">
            <v>0</v>
          </cell>
        </row>
        <row r="116">
          <cell r="A116" t="str">
            <v>V4</v>
          </cell>
          <cell r="B116" t="str">
            <v xml:space="preserve">   Taxes on products</v>
          </cell>
          <cell r="D116">
            <v>230000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</row>
        <row r="117">
          <cell r="A117" t="str">
            <v>V5</v>
          </cell>
          <cell r="B117" t="str">
            <v xml:space="preserve">   Subsidies on products</v>
          </cell>
          <cell r="D117">
            <v>-5891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</row>
        <row r="118">
          <cell r="A118" t="str">
            <v>V6</v>
          </cell>
          <cell r="B118" t="str">
            <v xml:space="preserve">   Other taxes less subsidies</v>
          </cell>
          <cell r="E118">
            <v>-167.54414562697593</v>
          </cell>
          <cell r="F118">
            <v>94.967429674299112</v>
          </cell>
          <cell r="G118">
            <v>11.390890201364268</v>
          </cell>
          <cell r="H118">
            <v>400.45987188750087</v>
          </cell>
          <cell r="I118">
            <v>536.56638781249262</v>
          </cell>
          <cell r="J118">
            <v>426.78211733357932</v>
          </cell>
          <cell r="K118">
            <v>161.00676013314626</v>
          </cell>
          <cell r="L118">
            <v>30.336751243721153</v>
          </cell>
          <cell r="M118">
            <v>257.09465206733671</v>
          </cell>
          <cell r="N118">
            <v>24.109189990388828</v>
          </cell>
          <cell r="O118">
            <v>42.928059840668539</v>
          </cell>
          <cell r="P118">
            <v>-6.893279364028837</v>
          </cell>
          <cell r="Q118">
            <v>29.805765836769595</v>
          </cell>
          <cell r="R118">
            <v>63.044752378878805</v>
          </cell>
          <cell r="S118">
            <v>-10.77878446864888</v>
          </cell>
          <cell r="T118">
            <v>123.80221905216243</v>
          </cell>
          <cell r="U118">
            <v>280.66392964605245</v>
          </cell>
          <cell r="V118">
            <v>-1000.2523602433625</v>
          </cell>
          <cell r="W118">
            <v>215.83544920519796</v>
          </cell>
          <cell r="X118">
            <v>-1.2943113717323023</v>
          </cell>
          <cell r="Y118">
            <v>-45.819943553624014</v>
          </cell>
          <cell r="Z118">
            <v>16.709681347878703</v>
          </cell>
          <cell r="AA118">
            <v>22.088765186786986</v>
          </cell>
          <cell r="AB118">
            <v>126.97536881992676</v>
          </cell>
          <cell r="AC118">
            <v>1.8055224702780635</v>
          </cell>
          <cell r="AD118">
            <v>-28.477924170288674</v>
          </cell>
          <cell r="AE118">
            <v>-287.06565269039675</v>
          </cell>
          <cell r="AF118">
            <v>73.958426274323614</v>
          </cell>
          <cell r="AG118">
            <v>2.484946950841799</v>
          </cell>
          <cell r="AH118">
            <v>32.371563524606259</v>
          </cell>
          <cell r="AI118">
            <v>-179.75778740221625</v>
          </cell>
          <cell r="AJ118">
            <v>20.785609234851275</v>
          </cell>
          <cell r="AK118">
            <v>14.62993691554562</v>
          </cell>
          <cell r="AL118">
            <v>39.037110792963361</v>
          </cell>
          <cell r="AM118">
            <v>-168.41828790450717</v>
          </cell>
          <cell r="AN118">
            <v>-283.36867208848594</v>
          </cell>
          <cell r="AO118">
            <v>655.75674408371913</v>
          </cell>
          <cell r="AP118">
            <v>1847.3614429257084</v>
          </cell>
          <cell r="AQ118">
            <v>1510.9140523288943</v>
          </cell>
          <cell r="AR118">
            <v>605.97381453167407</v>
          </cell>
          <cell r="AS118">
            <v>427.60331669098883</v>
          </cell>
          <cell r="AT118">
            <v>1172.038985604989</v>
          </cell>
          <cell r="AU118">
            <v>26.163997666128658</v>
          </cell>
          <cell r="AV118">
            <v>97.120645836956783</v>
          </cell>
          <cell r="AW118">
            <v>238.58617545581481</v>
          </cell>
          <cell r="AX118">
            <v>480.96512781910008</v>
          </cell>
          <cell r="AY118">
            <v>1462.0759605993576</v>
          </cell>
          <cell r="AZ118">
            <v>1034.1710039207724</v>
          </cell>
          <cell r="BA118">
            <v>606.05390612021597</v>
          </cell>
          <cell r="BB118">
            <v>11358.223675365118</v>
          </cell>
          <cell r="BC118">
            <v>98.35982931583429</v>
          </cell>
          <cell r="BD118">
            <v>88.792172817069897</v>
          </cell>
          <cell r="BE118">
            <v>-5.0341026524285226</v>
          </cell>
          <cell r="BF118">
            <v>584.51225740360815</v>
          </cell>
          <cell r="BG118">
            <v>3339.4056770914203</v>
          </cell>
          <cell r="BH118">
            <v>487.7235331989362</v>
          </cell>
          <cell r="BI118">
            <v>835.94020184300871</v>
          </cell>
          <cell r="BJ118">
            <v>-169.90096451946263</v>
          </cell>
          <cell r="BK118">
            <v>57.028594881365905</v>
          </cell>
          <cell r="BL118">
            <v>216.64023748055541</v>
          </cell>
          <cell r="BM118">
            <v>59.54564620758017</v>
          </cell>
          <cell r="BN118">
            <v>0</v>
          </cell>
        </row>
        <row r="119">
          <cell r="A119" t="str">
            <v>V7</v>
          </cell>
          <cell r="B119" t="str">
            <v>GOS / mixed income</v>
          </cell>
          <cell r="E119">
            <v>32573.544145626976</v>
          </cell>
          <cell r="F119">
            <v>5507.0325703257004</v>
          </cell>
          <cell r="G119">
            <v>1119.6091097986357</v>
          </cell>
          <cell r="H119">
            <v>17478.947618812497</v>
          </cell>
          <cell r="I119">
            <v>9368.0296073875052</v>
          </cell>
          <cell r="J119">
            <v>60945.110098812875</v>
          </cell>
          <cell r="K119">
            <v>10440.775282557428</v>
          </cell>
          <cell r="L119">
            <v>16812.142227721091</v>
          </cell>
          <cell r="M119">
            <v>14542.129522718184</v>
          </cell>
          <cell r="N119">
            <v>1091.0641136588174</v>
          </cell>
          <cell r="O119">
            <v>793.82066738358219</v>
          </cell>
          <cell r="P119">
            <v>394.39488657696978</v>
          </cell>
          <cell r="Q119">
            <v>747.94920059414233</v>
          </cell>
          <cell r="R119">
            <v>4149.9480204985757</v>
          </cell>
          <cell r="S119">
            <v>6117.942648582276</v>
          </cell>
          <cell r="T119">
            <v>1171.6728449952639</v>
          </cell>
          <cell r="U119">
            <v>17811.278390920255</v>
          </cell>
          <cell r="V119">
            <v>11321.417674045984</v>
          </cell>
          <cell r="W119">
            <v>7687.7167098943937</v>
          </cell>
          <cell r="X119">
            <v>1326.0877915109304</v>
          </cell>
          <cell r="Y119">
            <v>1537.4361524257743</v>
          </cell>
          <cell r="Z119">
            <v>884.85179685212154</v>
          </cell>
          <cell r="AA119">
            <v>6486.1437580032161</v>
          </cell>
          <cell r="AB119">
            <v>13230.858374942347</v>
          </cell>
          <cell r="AC119">
            <v>9338.0038444711827</v>
          </cell>
          <cell r="AD119">
            <v>2814.4967668291783</v>
          </cell>
          <cell r="AE119">
            <v>2912.7662644313377</v>
          </cell>
          <cell r="AF119">
            <v>2732.3828351926759</v>
          </cell>
          <cell r="AG119">
            <v>733.75152039715761</v>
          </cell>
          <cell r="AH119">
            <v>922.7631394173934</v>
          </cell>
          <cell r="AI119">
            <v>7988.9904024482312</v>
          </cell>
          <cell r="AJ119">
            <v>644.31223773754868</v>
          </cell>
          <cell r="AK119">
            <v>689.41883502445603</v>
          </cell>
          <cell r="AL119">
            <v>10536.215452971037</v>
          </cell>
          <cell r="AM119">
            <v>18628.24271114391</v>
          </cell>
          <cell r="AN119">
            <v>8420.3579519210853</v>
          </cell>
          <cell r="AO119">
            <v>23790.006749371838</v>
          </cell>
          <cell r="AP119">
            <v>29796.296197632448</v>
          </cell>
          <cell r="AQ119">
            <v>22316.004594223738</v>
          </cell>
          <cell r="AR119">
            <v>17092.287088195575</v>
          </cell>
          <cell r="AS119">
            <v>10901.188911265108</v>
          </cell>
          <cell r="AT119">
            <v>42878.13703126894</v>
          </cell>
          <cell r="AU119">
            <v>285.07041023387097</v>
          </cell>
          <cell r="AV119">
            <v>2168.1359571630446</v>
          </cell>
          <cell r="AW119">
            <v>12522.092691761529</v>
          </cell>
          <cell r="AX119">
            <v>39900.176056609613</v>
          </cell>
          <cell r="AY119">
            <v>48988.924039400641</v>
          </cell>
          <cell r="AZ119">
            <v>36119.828996079224</v>
          </cell>
          <cell r="BA119">
            <v>18845.946093879786</v>
          </cell>
          <cell r="BB119">
            <v>102827.92102720652</v>
          </cell>
          <cell r="BC119">
            <v>3370.6228230170573</v>
          </cell>
          <cell r="BD119">
            <v>548.18693003347619</v>
          </cell>
          <cell r="BE119">
            <v>23.812213900106904</v>
          </cell>
          <cell r="BF119">
            <v>14784.715752191971</v>
          </cell>
          <cell r="BG119">
            <v>31242.594322908579</v>
          </cell>
          <cell r="BH119">
            <v>7147.695513857856</v>
          </cell>
          <cell r="BI119">
            <v>21862.055006104998</v>
          </cell>
          <cell r="BJ119">
            <v>299.36614421384036</v>
          </cell>
          <cell r="BK119">
            <v>141.71210945519562</v>
          </cell>
          <cell r="BL119">
            <v>467.2345957117812</v>
          </cell>
          <cell r="BM119">
            <v>54.628574666098963</v>
          </cell>
          <cell r="BN119">
            <v>83433.751000000004</v>
          </cell>
        </row>
        <row r="121">
          <cell r="B121" t="str">
            <v>Total output at basic prices</v>
          </cell>
          <cell r="E121">
            <v>105146</v>
          </cell>
          <cell r="F121">
            <v>12807</v>
          </cell>
          <cell r="G121">
            <v>2513</v>
          </cell>
          <cell r="H121">
            <v>55939.692681699999</v>
          </cell>
          <cell r="I121">
            <v>46720.337896999998</v>
          </cell>
          <cell r="J121">
            <v>139034.51201760437</v>
          </cell>
          <cell r="K121">
            <v>35220.5013446382</v>
          </cell>
          <cell r="L121">
            <v>172231.3662278142</v>
          </cell>
          <cell r="M121">
            <v>57768.792836818306</v>
          </cell>
          <cell r="N121">
            <v>18417.342102705599</v>
          </cell>
          <cell r="O121">
            <v>14928.2156677452</v>
          </cell>
          <cell r="P121">
            <v>4336.2333008422002</v>
          </cell>
          <cell r="Q121">
            <v>5721.9999966375999</v>
          </cell>
          <cell r="R121">
            <v>25554.705086882801</v>
          </cell>
          <cell r="S121">
            <v>48045.836818889409</v>
          </cell>
          <cell r="T121">
            <v>28031.4668347552</v>
          </cell>
          <cell r="U121">
            <v>85930.612478279989</v>
          </cell>
          <cell r="V121">
            <v>77527.036322489992</v>
          </cell>
          <cell r="W121">
            <v>88003.260817625007</v>
          </cell>
          <cell r="X121">
            <v>11548.748299575</v>
          </cell>
          <cell r="Y121">
            <v>28864.330314400002</v>
          </cell>
          <cell r="Z121">
            <v>7124.5180920000003</v>
          </cell>
          <cell r="AA121">
            <v>31584.821346600005</v>
          </cell>
          <cell r="AB121">
            <v>105877.0373785336</v>
          </cell>
          <cell r="AC121">
            <v>36332.896848428005</v>
          </cell>
          <cell r="AD121">
            <v>56947.512750267808</v>
          </cell>
          <cell r="AE121">
            <v>51282.788427256499</v>
          </cell>
          <cell r="AF121">
            <v>33556.078013939994</v>
          </cell>
          <cell r="AG121">
            <v>7981.8510103399994</v>
          </cell>
          <cell r="AH121">
            <v>5452.8372756799999</v>
          </cell>
          <cell r="AI121">
            <v>160524.479284</v>
          </cell>
          <cell r="AJ121">
            <v>12111.391713123001</v>
          </cell>
          <cell r="AK121">
            <v>15637.119169700001</v>
          </cell>
          <cell r="AL121">
            <v>32220.930196109999</v>
          </cell>
          <cell r="AM121">
            <v>59435.000000870008</v>
          </cell>
          <cell r="AN121">
            <v>25212</v>
          </cell>
          <cell r="AO121">
            <v>181525.57161927668</v>
          </cell>
          <cell r="AP121">
            <v>157709.2270174255</v>
          </cell>
          <cell r="AQ121">
            <v>128156.83170396578</v>
          </cell>
          <cell r="AR121">
            <v>64833.841436577495</v>
          </cell>
          <cell r="AS121">
            <v>43553.628575538503</v>
          </cell>
          <cell r="AT121">
            <v>151838.25170128312</v>
          </cell>
          <cell r="AU121">
            <v>1331.3110809999998</v>
          </cell>
          <cell r="AV121">
            <v>17572.26626</v>
          </cell>
          <cell r="AW121">
            <v>37919.66308246713</v>
          </cell>
          <cell r="AX121">
            <v>138009.60175632083</v>
          </cell>
          <cell r="AY121">
            <v>135496</v>
          </cell>
          <cell r="AZ121">
            <v>98119</v>
          </cell>
          <cell r="BA121">
            <v>108824</v>
          </cell>
          <cell r="BB121">
            <v>196202.88582224879</v>
          </cell>
          <cell r="BC121">
            <v>10420.367763960299</v>
          </cell>
          <cell r="BD121">
            <v>15486.845089377999</v>
          </cell>
          <cell r="BE121">
            <v>2852.99997785592</v>
          </cell>
          <cell r="BF121">
            <v>136194.32356403978</v>
          </cell>
          <cell r="BG121">
            <v>436108</v>
          </cell>
          <cell r="BH121">
            <v>33318.965436551254</v>
          </cell>
          <cell r="BI121">
            <v>100429.999950967</v>
          </cell>
          <cell r="BJ121">
            <v>919.19912521912522</v>
          </cell>
          <cell r="BK121">
            <v>1955.5981601940002</v>
          </cell>
          <cell r="BL121">
            <v>18221.883770393499</v>
          </cell>
          <cell r="BM121">
            <v>2075.3533304572993</v>
          </cell>
          <cell r="BN121">
            <v>229752.4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2"/>
      <sheetName val="Table2.1"/>
      <sheetName val="Table2.2"/>
      <sheetName val="Sheet1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Quarterly change in GDP"/>
      <sheetName val="2. Quarterly GDP in R trns"/>
      <sheetName val="3. Quarterly growth by sector"/>
      <sheetName val="4. Electricity supply"/>
      <sheetName val="5. Manufacturing sales"/>
      <sheetName val="6. Mfg sales by industry"/>
      <sheetName val="7. Expenditure on GDP"/>
      <sheetName val="9. Employment by sector"/>
      <sheetName val="10. Employment by occupation"/>
      <sheetName val="11. Manufacturing employment"/>
      <sheetName val="12. Empl by mfg industry"/>
      <sheetName val="13. Empl in mfg vs. non-mfg"/>
      <sheetName val="14. Mining employment"/>
      <sheetName val="15. Exports, imports, BOT"/>
      <sheetName val="16-17 Imports exports by sector"/>
      <sheetName val="Table 1. Trade by mfg subsector"/>
      <sheetName val="18. Public &amp; private investment"/>
      <sheetName val="21. Mining &amp; mfg profits"/>
      <sheetName val="22. Govt bond yields"/>
      <sheetName val="23. Main expenditure &amp; revenue"/>
      <sheetName val="24. Spending on social wage"/>
      <sheetName val="25. Spending by function "/>
      <sheetName val="26. Spending on economic dev."/>
      <sheetName val="27. Spending on infrastructu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B4">
            <v>2019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2"/>
      <sheetName val="Sheet1"/>
      <sheetName val="Data"/>
      <sheetName val="Series - Metadata"/>
      <sheetName val="Country - Metadata"/>
    </sheetNames>
    <sheetDataSet>
      <sheetData sheetId="0" refreshError="1"/>
      <sheetData sheetId="1" refreshError="1"/>
      <sheetData sheetId="2">
        <row r="41">
          <cell r="C41" t="str">
            <v>South Africa</v>
          </cell>
          <cell r="D41" t="str">
            <v>Upper middle income ex SA and China</v>
          </cell>
          <cell r="E41" t="str">
            <v>China</v>
          </cell>
        </row>
        <row r="42">
          <cell r="A42" t="str">
            <v>apartheid</v>
          </cell>
          <cell r="B42" t="str">
            <v>1985 to 1994</v>
          </cell>
          <cell r="C42">
            <v>8.2666761435477021E-3</v>
          </cell>
          <cell r="D42">
            <v>1.8832806146495518E-2</v>
          </cell>
          <cell r="E42">
            <v>0.10320082191513236</v>
          </cell>
        </row>
        <row r="43">
          <cell r="A43" t="str">
            <v>RDP</v>
          </cell>
          <cell r="B43" t="str">
            <v>1994 to 2007</v>
          </cell>
          <cell r="C43">
            <v>3.2435119633491105E-2</v>
          </cell>
          <cell r="D43">
            <v>3.2242958720986703E-2</v>
          </cell>
          <cell r="E43">
            <v>9.9283131552355242E-2</v>
          </cell>
        </row>
        <row r="44">
          <cell r="A44" t="str">
            <v>IPAP</v>
          </cell>
          <cell r="B44" t="str">
            <v>2007 to 2015</v>
          </cell>
          <cell r="C44">
            <v>1.9239198627034382E-2</v>
          </cell>
          <cell r="D44">
            <v>2.8121917818050957E-2</v>
          </cell>
          <cell r="E44">
            <v>8.6598559197337721E-2</v>
          </cell>
        </row>
        <row r="45">
          <cell r="B45" t="str">
            <v>2015 to 2019</v>
          </cell>
          <cell r="C45">
            <v>9.0861218522015896E-3</v>
          </cell>
          <cell r="D45">
            <v>2.1761654124165419E-2</v>
          </cell>
          <cell r="E45">
            <v>6.6233254846931544E-2</v>
          </cell>
        </row>
        <row r="46">
          <cell r="A46" t="str">
            <v>Re-imagined</v>
          </cell>
          <cell r="B46" t="str">
            <v>2019 to 2022</v>
          </cell>
          <cell r="C46">
            <v>1.1327660423057218E-3</v>
          </cell>
          <cell r="D46">
            <v>1.576318516413755E-2</v>
          </cell>
          <cell r="E46">
            <v>4.522525137877631E-2</v>
          </cell>
        </row>
      </sheetData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Sheet1"/>
    </sheetNames>
    <sheetDataSet>
      <sheetData sheetId="0" refreshError="1"/>
      <sheetData sheetId="1">
        <row r="6">
          <cell r="C6" t="str">
            <v>Stage 1</v>
          </cell>
          <cell r="D6" t="str">
            <v>Stage 2</v>
          </cell>
          <cell r="E6" t="str">
            <v>Stage 3</v>
          </cell>
          <cell r="F6" t="str">
            <v>Stage 4</v>
          </cell>
          <cell r="G6" t="str">
            <v>Stage 5</v>
          </cell>
          <cell r="H6" t="str">
            <v>Stage 6+</v>
          </cell>
        </row>
        <row r="7">
          <cell r="A7" t="str">
            <v>annual</v>
          </cell>
          <cell r="B7" t="str">
            <v>2018</v>
          </cell>
          <cell r="C7">
            <v>34.546102999999995</v>
          </cell>
          <cell r="D7">
            <v>100.25155699999999</v>
          </cell>
          <cell r="E7">
            <v>81.735409000000018</v>
          </cell>
          <cell r="F7">
            <v>0</v>
          </cell>
          <cell r="G7">
            <v>0</v>
          </cell>
          <cell r="H7">
            <v>0</v>
          </cell>
        </row>
        <row r="8">
          <cell r="B8" t="str">
            <v>2019</v>
          </cell>
          <cell r="C8">
            <v>81.067049000000011</v>
          </cell>
          <cell r="D8">
            <v>315.75511600000016</v>
          </cell>
          <cell r="E8">
            <v>164.68408799999992</v>
          </cell>
          <cell r="F8">
            <v>276.16130099999998</v>
          </cell>
          <cell r="G8">
            <v>149.47957500000001</v>
          </cell>
          <cell r="H8">
            <v>103.28454600000001</v>
          </cell>
        </row>
        <row r="9">
          <cell r="B9" t="str">
            <v>2020</v>
          </cell>
          <cell r="C9">
            <v>184.81391899999991</v>
          </cell>
          <cell r="D9">
            <v>590.38285800000017</v>
          </cell>
          <cell r="E9">
            <v>291.34328199999999</v>
          </cell>
          <cell r="F9">
            <v>104.88242400000003</v>
          </cell>
          <cell r="G9">
            <v>84.316089000000005</v>
          </cell>
          <cell r="H9">
            <v>15.40052</v>
          </cell>
        </row>
        <row r="10">
          <cell r="B10" t="str">
            <v>2021</v>
          </cell>
          <cell r="C10">
            <v>183.65111400000001</v>
          </cell>
          <cell r="D10">
            <v>970.96346099999857</v>
          </cell>
          <cell r="E10">
            <v>482.61761299999972</v>
          </cell>
          <cell r="F10">
            <v>122.35631500000002</v>
          </cell>
          <cell r="G10">
            <v>17.303500999999997</v>
          </cell>
          <cell r="H10">
            <v>0</v>
          </cell>
        </row>
        <row r="11">
          <cell r="B11" t="str">
            <v>2022</v>
          </cell>
          <cell r="C11">
            <v>378.11366399999991</v>
          </cell>
          <cell r="D11">
            <v>2009.1768199999997</v>
          </cell>
          <cell r="E11">
            <v>2595.437453999999</v>
          </cell>
          <cell r="F11">
            <v>2110.6707120000005</v>
          </cell>
          <cell r="G11">
            <v>763.12594900000011</v>
          </cell>
          <cell r="H11">
            <v>268.66841999999991</v>
          </cell>
        </row>
        <row r="12">
          <cell r="B12">
            <v>2023</v>
          </cell>
          <cell r="C12">
            <v>611.7337540000002</v>
          </cell>
          <cell r="D12">
            <v>2766.8440169999999</v>
          </cell>
          <cell r="E12">
            <v>5602.4062210000029</v>
          </cell>
          <cell r="F12">
            <v>4025.6558780000028</v>
          </cell>
          <cell r="G12">
            <v>2356.3470120000006</v>
          </cell>
          <cell r="H12">
            <v>1215.856358</v>
          </cell>
        </row>
        <row r="13">
          <cell r="A13" t="str">
            <v xml:space="preserve"> </v>
          </cell>
        </row>
        <row r="14">
          <cell r="A14" t="str">
            <v>quarterly, 2023</v>
          </cell>
          <cell r="B14" t="str">
            <v>Q1</v>
          </cell>
          <cell r="C14">
            <v>62.36942599999999</v>
          </cell>
          <cell r="D14">
            <v>572.64540499999998</v>
          </cell>
          <cell r="E14">
            <v>2111.1486050000017</v>
          </cell>
          <cell r="F14">
            <v>1749.2454530000016</v>
          </cell>
          <cell r="G14">
            <v>902.55195300000059</v>
          </cell>
          <cell r="H14">
            <v>358.54114200000004</v>
          </cell>
        </row>
        <row r="15">
          <cell r="B15" t="str">
            <v>Q2</v>
          </cell>
          <cell r="C15">
            <v>126.52751799999999</v>
          </cell>
          <cell r="D15">
            <v>588.27722399999959</v>
          </cell>
          <cell r="E15">
            <v>1498.6351240000001</v>
          </cell>
          <cell r="F15">
            <v>1126.4110780000005</v>
          </cell>
          <cell r="G15">
            <v>824.81220099999973</v>
          </cell>
          <cell r="H15">
            <v>563.22267500000009</v>
          </cell>
        </row>
        <row r="16">
          <cell r="B16" t="str">
            <v>Q3</v>
          </cell>
          <cell r="C16">
            <v>272.07668100000012</v>
          </cell>
          <cell r="D16">
            <v>792.71308600000009</v>
          </cell>
          <cell r="E16">
            <v>1318.339824000001</v>
          </cell>
          <cell r="F16">
            <v>812.13977000000068</v>
          </cell>
          <cell r="G16">
            <v>539.99561200000016</v>
          </cell>
          <cell r="H16">
            <v>267.54556400000001</v>
          </cell>
        </row>
        <row r="17">
          <cell r="B17" t="str">
            <v>Q4</v>
          </cell>
          <cell r="C17">
            <v>150.76012900000006</v>
          </cell>
          <cell r="D17">
            <v>813.208302</v>
          </cell>
          <cell r="E17">
            <v>674.28266800000006</v>
          </cell>
          <cell r="F17">
            <v>337.85957700000012</v>
          </cell>
          <cell r="G17">
            <v>88.987245999999999</v>
          </cell>
          <cell r="H17">
            <v>26.546976999999998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5"/>
      <sheetName val="inv by sector"/>
      <sheetName val="Chart2"/>
      <sheetName val="inv by org"/>
      <sheetName val="24. Gfcf QRS"/>
      <sheetName val="22. Gfcf QNS"/>
      <sheetName val="Chart1"/>
      <sheetName val="20. Gfcf AR"/>
      <sheetName val="19. Gfcf AN"/>
    </sheetNames>
    <sheetDataSet>
      <sheetData sheetId="1">
        <row r="6">
          <cell r="B6">
            <v>2010</v>
          </cell>
          <cell r="C6">
            <v>2015</v>
          </cell>
          <cell r="D6">
            <v>2019</v>
          </cell>
          <cell r="E6">
            <v>2020</v>
          </cell>
          <cell r="F6">
            <v>2021</v>
          </cell>
          <cell r="G6">
            <v>2022</v>
          </cell>
          <cell r="H6">
            <v>2023</v>
          </cell>
        </row>
        <row r="7">
          <cell r="A7" t="str">
            <v>Agricul-
ture</v>
          </cell>
          <cell r="B7">
            <v>26.937963919571672</v>
          </cell>
          <cell r="C7">
            <v>40.177557953620244</v>
          </cell>
          <cell r="D7">
            <v>42.245970137713705</v>
          </cell>
          <cell r="E7">
            <v>44.572395647414965</v>
          </cell>
          <cell r="F7">
            <v>45.979820736064937</v>
          </cell>
          <cell r="G7">
            <v>42.636517831773261</v>
          </cell>
          <cell r="H7">
            <v>45.384142130047096</v>
          </cell>
        </row>
        <row r="8">
          <cell r="A8" t="str">
            <v>Mining</v>
          </cell>
          <cell r="B8">
            <v>141.97322846160782</v>
          </cell>
          <cell r="C8">
            <v>102.76447029454073</v>
          </cell>
          <cell r="D8">
            <v>134.2542947339667</v>
          </cell>
          <cell r="E8">
            <v>114.3276059681871</v>
          </cell>
          <cell r="F8">
            <v>107.00894434193819</v>
          </cell>
          <cell r="G8">
            <v>115.69606095108676</v>
          </cell>
          <cell r="H8">
            <v>121.22142480816974</v>
          </cell>
        </row>
        <row r="9">
          <cell r="A9" t="str">
            <v>Manu-
facturing</v>
          </cell>
          <cell r="B9">
            <v>104.04373379499674</v>
          </cell>
          <cell r="C9">
            <v>132.59241146096895</v>
          </cell>
          <cell r="D9">
            <v>150.23294169289608</v>
          </cell>
          <cell r="E9">
            <v>123.62910042108068</v>
          </cell>
          <cell r="F9">
            <v>114.40377049492869</v>
          </cell>
          <cell r="G9">
            <v>124.15435031453001</v>
          </cell>
          <cell r="H9">
            <v>133.03320139013499</v>
          </cell>
        </row>
        <row r="10">
          <cell r="A10" t="str">
            <v>Electricity
and
water</v>
          </cell>
          <cell r="B10">
            <v>113.93774346828864</v>
          </cell>
          <cell r="C10">
            <v>153.44009894546397</v>
          </cell>
          <cell r="D10">
            <v>94.626777416425085</v>
          </cell>
          <cell r="E10">
            <v>71.229174059557636</v>
          </cell>
          <cell r="F10">
            <v>69.474908610471559</v>
          </cell>
          <cell r="G10">
            <v>66.341803591276232</v>
          </cell>
          <cell r="H10">
            <v>72.075850406770883</v>
          </cell>
        </row>
        <row r="11">
          <cell r="A11" t="str">
            <v>Construc-
tion</v>
          </cell>
          <cell r="B11">
            <v>20.556194660599868</v>
          </cell>
          <cell r="C11">
            <v>21.148512467990109</v>
          </cell>
          <cell r="D11">
            <v>18.453911269344758</v>
          </cell>
          <cell r="E11">
            <v>18.766228180008675</v>
          </cell>
          <cell r="F11">
            <v>19.697356991160834</v>
          </cell>
          <cell r="G11">
            <v>21.460086292661028</v>
          </cell>
          <cell r="H11">
            <v>24.592278823832658</v>
          </cell>
        </row>
        <row r="12">
          <cell r="A12" t="str">
            <v>Retail
 (b)</v>
          </cell>
          <cell r="B12">
            <v>48.479301334319693</v>
          </cell>
          <cell r="C12">
            <v>70.233089307433829</v>
          </cell>
          <cell r="D12">
            <v>67.907209274415649</v>
          </cell>
          <cell r="E12">
            <v>68.038959108868482</v>
          </cell>
          <cell r="F12">
            <v>62.593705682623771</v>
          </cell>
          <cell r="G12">
            <v>68.231250660575668</v>
          </cell>
          <cell r="H12">
            <v>78.437866967696309</v>
          </cell>
        </row>
        <row r="13">
          <cell r="A13" t="str">
            <v>Logistics</v>
          </cell>
          <cell r="B13">
            <v>108.29630476600799</v>
          </cell>
          <cell r="C13">
            <v>139.66507942235808</v>
          </cell>
          <cell r="D13">
            <v>112.47084947481575</v>
          </cell>
          <cell r="E13">
            <v>93.802792025667614</v>
          </cell>
          <cell r="F13">
            <v>101.86553466111343</v>
          </cell>
          <cell r="G13">
            <v>110.62649798193254</v>
          </cell>
          <cell r="H13">
            <v>117.78702292598534</v>
          </cell>
        </row>
        <row r="14">
          <cell r="A14" t="str">
            <v>Business
services
(c)</v>
          </cell>
          <cell r="B14">
            <v>227.91659142495462</v>
          </cell>
          <cell r="C14">
            <v>227.72548322391734</v>
          </cell>
          <cell r="D14">
            <v>234.11916569177876</v>
          </cell>
          <cell r="E14">
            <v>178.16776120089693</v>
          </cell>
          <cell r="F14">
            <v>197.89479800334715</v>
          </cell>
          <cell r="G14">
            <v>211.1781605246801</v>
          </cell>
          <cell r="H14">
            <v>199.21831059997777</v>
          </cell>
        </row>
        <row r="15">
          <cell r="A15" t="str">
            <v>Other
services
(d)</v>
          </cell>
          <cell r="B15">
            <v>188.93872075831516</v>
          </cell>
          <cell r="C15">
            <v>233.53192390298031</v>
          </cell>
          <cell r="D15">
            <v>193.95246499357177</v>
          </cell>
          <cell r="E15">
            <v>182.74928532867983</v>
          </cell>
          <cell r="F15">
            <v>180.83660675820849</v>
          </cell>
          <cell r="G15">
            <v>181.61924803392543</v>
          </cell>
          <cell r="H15">
            <v>190.00120336267551</v>
          </cell>
        </row>
      </sheetData>
      <sheetData sheetId="3">
        <row r="5">
          <cell r="B5" t="str">
            <v>Annual</v>
          </cell>
          <cell r="G5" t="str">
            <v xml:space="preserve"> </v>
          </cell>
          <cell r="H5" t="str">
            <v>Quarterly, annualised</v>
          </cell>
        </row>
        <row r="6">
          <cell r="H6">
            <v>2020</v>
          </cell>
          <cell r="L6">
            <v>2021</v>
          </cell>
          <cell r="P6">
            <v>2022</v>
          </cell>
          <cell r="T6">
            <v>2023</v>
          </cell>
        </row>
        <row r="7">
          <cell r="B7">
            <v>2000</v>
          </cell>
          <cell r="C7">
            <v>2005</v>
          </cell>
          <cell r="D7">
            <v>2010</v>
          </cell>
          <cell r="E7">
            <v>2015</v>
          </cell>
          <cell r="F7">
            <v>2019</v>
          </cell>
          <cell r="H7">
            <v>1</v>
          </cell>
          <cell r="I7">
            <v>2</v>
          </cell>
          <cell r="J7">
            <v>3</v>
          </cell>
          <cell r="K7">
            <v>4</v>
          </cell>
          <cell r="L7">
            <v>1</v>
          </cell>
          <cell r="M7">
            <v>2</v>
          </cell>
          <cell r="N7">
            <v>3</v>
          </cell>
          <cell r="O7">
            <v>4</v>
          </cell>
          <cell r="P7">
            <v>1</v>
          </cell>
          <cell r="Q7">
            <v>2</v>
          </cell>
          <cell r="R7">
            <v>3</v>
          </cell>
          <cell r="S7">
            <v>4</v>
          </cell>
          <cell r="T7">
            <v>1</v>
          </cell>
          <cell r="U7">
            <v>2</v>
          </cell>
          <cell r="V7">
            <v>3</v>
          </cell>
          <cell r="W7">
            <v>4</v>
          </cell>
        </row>
        <row r="8">
          <cell r="A8" t="str">
            <v>General government</v>
          </cell>
          <cell r="B8">
            <v>114.84036303796042</v>
          </cell>
          <cell r="C8">
            <v>137.442688005723</v>
          </cell>
          <cell r="D8">
            <v>189.72925449083928</v>
          </cell>
          <cell r="E8">
            <v>235.48042949703969</v>
          </cell>
          <cell r="F8">
            <v>190.46523007680571</v>
          </cell>
          <cell r="H8">
            <v>171.54648686558684</v>
          </cell>
          <cell r="I8">
            <v>173.61627411359459</v>
          </cell>
          <cell r="J8">
            <v>178.91986376933895</v>
          </cell>
          <cell r="K8">
            <v>185.17005252855807</v>
          </cell>
          <cell r="L8">
            <v>183.58665978184089</v>
          </cell>
          <cell r="M8">
            <v>178.62438404734661</v>
          </cell>
          <cell r="N8">
            <v>171.50271821624793</v>
          </cell>
          <cell r="O8">
            <v>169.83474072879906</v>
          </cell>
          <cell r="P8">
            <v>174.24016773689311</v>
          </cell>
          <cell r="Q8">
            <v>174.47705522754958</v>
          </cell>
          <cell r="R8">
            <v>179.91680013329551</v>
          </cell>
          <cell r="S8">
            <v>181.75829760475972</v>
          </cell>
          <cell r="T8">
            <v>195.03442305738696</v>
          </cell>
          <cell r="U8">
            <v>190.91651897696835</v>
          </cell>
          <cell r="V8">
            <v>182.88456645987841</v>
          </cell>
          <cell r="W8">
            <v>182.18958017046947</v>
          </cell>
        </row>
        <row r="9">
          <cell r="A9" t="str">
            <v>Public corporations</v>
          </cell>
          <cell r="B9">
            <v>51.519941848825994</v>
          </cell>
          <cell r="C9">
            <v>80.321520076095027</v>
          </cell>
          <cell r="D9">
            <v>177.05220985916125</v>
          </cell>
          <cell r="E9">
            <v>210.05815582697787</v>
          </cell>
          <cell r="F9">
            <v>132.65566789702814</v>
          </cell>
          <cell r="H9">
            <v>119.81139137489107</v>
          </cell>
          <cell r="I9">
            <v>89.720664658441081</v>
          </cell>
          <cell r="J9">
            <v>99.290293397558784</v>
          </cell>
          <cell r="K9">
            <v>102.81107620227192</v>
          </cell>
          <cell r="L9">
            <v>106.18687597525964</v>
          </cell>
          <cell r="M9">
            <v>105.85534763615071</v>
          </cell>
          <cell r="N9">
            <v>106.64798129220208</v>
          </cell>
          <cell r="O9">
            <v>109.060722133751</v>
          </cell>
          <cell r="P9">
            <v>112.84427690863536</v>
          </cell>
          <cell r="Q9">
            <v>114.79585626914188</v>
          </cell>
          <cell r="R9">
            <v>117.42430679422647</v>
          </cell>
          <cell r="S9">
            <v>117.64765684590768</v>
          </cell>
          <cell r="T9">
            <v>115.96063175804915</v>
          </cell>
          <cell r="U9">
            <v>117.62386595209607</v>
          </cell>
          <cell r="V9">
            <v>111.00123000347079</v>
          </cell>
          <cell r="W9">
            <v>109.92142839545379</v>
          </cell>
        </row>
        <row r="10">
          <cell r="A10" t="str">
            <v>Private business enterprises</v>
          </cell>
          <cell r="B10">
            <v>413.89757460685513</v>
          </cell>
          <cell r="C10">
            <v>634.36477153060389</v>
          </cell>
          <cell r="D10">
            <v>707.65533605969654</v>
          </cell>
          <cell r="E10">
            <v>784.73658997133509</v>
          </cell>
          <cell r="F10">
            <v>826.78552825226348</v>
          </cell>
          <cell r="H10">
            <v>802.04003302681258</v>
          </cell>
          <cell r="I10">
            <v>588.09705011240635</v>
          </cell>
          <cell r="J10">
            <v>689.69933533084679</v>
          </cell>
          <cell r="K10">
            <v>726.08491642935314</v>
          </cell>
          <cell r="L10">
            <v>696.42255804741581</v>
          </cell>
          <cell r="M10">
            <v>699.93024239313422</v>
          </cell>
          <cell r="N10">
            <v>704.99790118707836</v>
          </cell>
          <cell r="O10">
            <v>719.07324737622287</v>
          </cell>
          <cell r="P10">
            <v>739.5287472679862</v>
          </cell>
          <cell r="Q10">
            <v>741.14267057497534</v>
          </cell>
          <cell r="R10">
            <v>737.14019885414245</v>
          </cell>
          <cell r="S10">
            <v>750.42291487142336</v>
          </cell>
          <cell r="T10">
            <v>757.73195266357914</v>
          </cell>
          <cell r="U10">
            <v>803.1637328772382</v>
          </cell>
          <cell r="V10">
            <v>775.78166902049986</v>
          </cell>
          <cell r="W10">
            <v>775.66547595065742</v>
          </cell>
        </row>
        <row r="11">
          <cell r="A11" t="str">
            <v>investment rate (right axis)</v>
          </cell>
          <cell r="B11">
            <v>0.14410222380192023</v>
          </cell>
          <cell r="C11">
            <v>0.16480572399132482</v>
          </cell>
          <cell r="D11">
            <v>0.17717559858972184</v>
          </cell>
          <cell r="E11">
            <v>0.18008952805835612</v>
          </cell>
          <cell r="F11">
            <v>0.15468989660589361</v>
          </cell>
          <cell r="H11">
            <v>0.14358646760226398</v>
          </cell>
          <cell r="I11">
            <v>0.13304467734503095</v>
          </cell>
          <cell r="J11">
            <v>0.13585162591082275</v>
          </cell>
          <cell r="K11">
            <v>0.13896447045870164</v>
          </cell>
          <cell r="L11">
            <v>0.13107406432512669</v>
          </cell>
          <cell r="M11">
            <v>0.12798974331013491</v>
          </cell>
          <cell r="N11">
            <v>0.1320292804587396</v>
          </cell>
          <cell r="O11">
            <v>0.13438317312668582</v>
          </cell>
          <cell r="P11">
            <v>0.13760335538209087</v>
          </cell>
          <cell r="Q11">
            <v>0.1416892396078471</v>
          </cell>
          <cell r="R11">
            <v>0.14093218283838121</v>
          </cell>
          <cell r="S11">
            <v>0.14786099894060636</v>
          </cell>
          <cell r="T11">
            <v>0.14837339009645564</v>
          </cell>
          <cell r="U11">
            <v>0.15421950091784956</v>
          </cell>
          <cell r="V11">
            <v>0.15042175118584331</v>
          </cell>
          <cell r="W11">
            <v>0.15076788862332355</v>
          </cell>
        </row>
      </sheetData>
      <sheetData sheetId="4"/>
      <sheetData sheetId="5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rsonnel"/>
      <sheetName val="Chart1"/>
      <sheetName val="dtic budget total"/>
      <sheetName val="Chart2"/>
      <sheetName val="by branch"/>
      <sheetName val="Chart4"/>
      <sheetName val="Transfers detail"/>
    </sheetNames>
    <sheetDataSet>
      <sheetData sheetId="0"/>
      <sheetData sheetId="2">
        <row r="3">
          <cell r="B3" t="str">
            <v>apartheid
 era</v>
          </cell>
          <cell r="J3" t="str">
            <v>democratic era</v>
          </cell>
          <cell r="AO3" t="str">
            <v>bud-
geted</v>
          </cell>
        </row>
        <row r="4">
          <cell r="B4">
            <v>1986</v>
          </cell>
          <cell r="C4">
            <v>1987</v>
          </cell>
          <cell r="D4">
            <v>1988</v>
          </cell>
          <cell r="E4">
            <v>1989</v>
          </cell>
          <cell r="F4">
            <v>1990</v>
          </cell>
          <cell r="G4">
            <v>1991</v>
          </cell>
          <cell r="H4">
            <v>1992</v>
          </cell>
          <cell r="I4">
            <v>1993</v>
          </cell>
          <cell r="J4">
            <v>1994</v>
          </cell>
          <cell r="K4">
            <v>1995</v>
          </cell>
          <cell r="L4">
            <v>1996</v>
          </cell>
          <cell r="M4">
            <v>1997</v>
          </cell>
          <cell r="N4">
            <v>1998</v>
          </cell>
          <cell r="O4">
            <v>1999</v>
          </cell>
          <cell r="P4">
            <v>2000</v>
          </cell>
          <cell r="Q4">
            <v>2001</v>
          </cell>
          <cell r="R4">
            <v>2002</v>
          </cell>
          <cell r="S4">
            <v>2003</v>
          </cell>
          <cell r="T4">
            <v>2004</v>
          </cell>
          <cell r="U4">
            <v>2005</v>
          </cell>
          <cell r="V4">
            <v>2006</v>
          </cell>
          <cell r="W4">
            <v>2007</v>
          </cell>
          <cell r="X4">
            <v>2008</v>
          </cell>
          <cell r="Y4">
            <v>2009</v>
          </cell>
          <cell r="Z4">
            <v>2010</v>
          </cell>
          <cell r="AA4">
            <v>2011</v>
          </cell>
          <cell r="AB4">
            <v>2012</v>
          </cell>
          <cell r="AC4">
            <v>2013</v>
          </cell>
          <cell r="AD4">
            <v>2014</v>
          </cell>
          <cell r="AE4">
            <v>2015</v>
          </cell>
          <cell r="AF4">
            <v>2016</v>
          </cell>
          <cell r="AG4">
            <v>2017</v>
          </cell>
          <cell r="AH4">
            <v>2018</v>
          </cell>
          <cell r="AI4">
            <v>2019</v>
          </cell>
          <cell r="AJ4">
            <v>2020</v>
          </cell>
          <cell r="AK4">
            <v>2021</v>
          </cell>
          <cell r="AL4">
            <v>2022</v>
          </cell>
          <cell r="AM4">
            <v>2023</v>
          </cell>
          <cell r="AN4">
            <v>2024</v>
          </cell>
          <cell r="AO4">
            <v>2025</v>
          </cell>
          <cell r="AP4">
            <v>2026</v>
          </cell>
        </row>
        <row r="5">
          <cell r="A5" t="str">
            <v>constant (2023) R bns</v>
          </cell>
          <cell r="B5">
            <v>14.344447607655505</v>
          </cell>
          <cell r="C5">
            <v>14.22186443768997</v>
          </cell>
          <cell r="D5">
            <v>11.938986279683379</v>
          </cell>
          <cell r="E5">
            <v>12.343180856031131</v>
          </cell>
          <cell r="F5">
            <v>15.249279891672312</v>
          </cell>
          <cell r="G5">
            <v>17.60521279620853</v>
          </cell>
          <cell r="H5">
            <v>13.833526191696564</v>
          </cell>
          <cell r="I5">
            <v>17.731806569343068</v>
          </cell>
          <cell r="J5">
            <v>16.309621722846448</v>
          </cell>
          <cell r="K5">
            <v>15.498281571919117</v>
          </cell>
          <cell r="L5">
            <v>15.888736730360938</v>
          </cell>
          <cell r="M5">
            <v>13.43792602291326</v>
          </cell>
          <cell r="N5">
            <v>9.5506666666666682</v>
          </cell>
          <cell r="O5">
            <v>6.8696320994631259</v>
          </cell>
          <cell r="P5">
            <v>6.208137091503267</v>
          </cell>
          <cell r="Q5">
            <v>7.0181068303914058</v>
          </cell>
          <cell r="R5">
            <v>8.9962987126548448</v>
          </cell>
          <cell r="S5">
            <v>5.8910662557781217</v>
          </cell>
          <cell r="T5">
            <v>6.3537048551959137</v>
          </cell>
          <cell r="U5">
            <v>8.8357127348643019</v>
          </cell>
          <cell r="V5">
            <v>7.8239405078597342</v>
          </cell>
          <cell r="W5">
            <v>9.2616518589497918</v>
          </cell>
          <cell r="X5">
            <v>11.921689259127971</v>
          </cell>
          <cell r="Y5">
            <v>10.266961280050948</v>
          </cell>
          <cell r="Z5">
            <v>11.845638121047877</v>
          </cell>
          <cell r="AA5">
            <v>10.678706802030458</v>
          </cell>
          <cell r="AB5">
            <v>11.866250274725276</v>
          </cell>
          <cell r="AC5">
            <v>13.696012075471698</v>
          </cell>
          <cell r="AD5">
            <v>14.754883208266699</v>
          </cell>
          <cell r="AE5">
            <v>12.812670891089107</v>
          </cell>
          <cell r="AF5">
            <v>13.320364636846769</v>
          </cell>
          <cell r="AG5">
            <v>13.696403292352572</v>
          </cell>
          <cell r="AH5">
            <v>12.045858481743112</v>
          </cell>
          <cell r="AI5">
            <v>12.703514385624642</v>
          </cell>
          <cell r="AJ5">
            <v>12.605758502600604</v>
          </cell>
          <cell r="AK5">
            <v>10.17929496702128</v>
          </cell>
          <cell r="AL5">
            <v>12.428159005223252</v>
          </cell>
          <cell r="AM5">
            <v>10.798433000000001</v>
          </cell>
          <cell r="AN5">
            <v>10.148845852926984</v>
          </cell>
          <cell r="AO5">
            <v>8.6975432829311163</v>
          </cell>
          <cell r="AP5">
            <v>8.6570843820223562</v>
          </cell>
        </row>
        <row r="6">
          <cell r="A6" t="str">
            <v>% of non-interest expenditure (right axis)</v>
          </cell>
          <cell r="B6">
            <v>2.868549864639449E-2</v>
          </cell>
          <cell r="C6">
            <v>2.7457401398337297E-2</v>
          </cell>
          <cell r="D6">
            <v>2.252365225858257E-2</v>
          </cell>
          <cell r="E6">
            <v>2.2327479231707276E-2</v>
          </cell>
          <cell r="F6">
            <v>2.7078783806484125E-2</v>
          </cell>
          <cell r="G6">
            <v>3.1633828564011313E-2</v>
          </cell>
          <cell r="H6">
            <v>2.4794854320895454E-2</v>
          </cell>
          <cell r="I6">
            <v>3.0961663187695474E-2</v>
          </cell>
          <cell r="J6">
            <v>2.9420290131449721E-2</v>
          </cell>
          <cell r="K6">
            <v>2.2842057670838665E-2</v>
          </cell>
          <cell r="L6">
            <v>2.2464398535588119E-2</v>
          </cell>
          <cell r="M6">
            <v>1.8417003817881361E-2</v>
          </cell>
          <cell r="N6">
            <v>1.3003627327622969E-2</v>
          </cell>
          <cell r="O6">
            <v>9.4971568072881006E-3</v>
          </cell>
          <cell r="P6">
            <v>8.3895848915482418E-3</v>
          </cell>
          <cell r="Q6">
            <v>9.232518573614781E-3</v>
          </cell>
          <cell r="R6">
            <v>1.1091120713264157E-2</v>
          </cell>
          <cell r="S6">
            <v>7.227560089598419E-3</v>
          </cell>
          <cell r="T6">
            <v>7.1461383777140265E-3</v>
          </cell>
          <cell r="U6">
            <v>9.041056490322651E-3</v>
          </cell>
          <cell r="V6">
            <v>7.3350548617177524E-3</v>
          </cell>
          <cell r="W6">
            <v>8.0917921914960365E-3</v>
          </cell>
          <cell r="X6">
            <v>9.7791537118826471E-3</v>
          </cell>
          <cell r="Y6">
            <v>8.0089047776574114E-3</v>
          </cell>
          <cell r="Z6">
            <v>7.5939224101257531E-3</v>
          </cell>
          <cell r="AA6">
            <v>7.1921219793416478E-3</v>
          </cell>
          <cell r="AB6">
            <v>7.6423329735597302E-3</v>
          </cell>
          <cell r="AC6">
            <v>8.5825352285396218E-3</v>
          </cell>
          <cell r="AD6">
            <v>9.0007815203931637E-3</v>
          </cell>
          <cell r="AE6">
            <v>7.6506751788430784E-3</v>
          </cell>
          <cell r="AF6">
            <v>7.6100961986156623E-3</v>
          </cell>
          <cell r="AG6">
            <v>7.9276211422227207E-3</v>
          </cell>
          <cell r="AH6">
            <v>6.7842673723629539E-3</v>
          </cell>
          <cell r="AI6">
            <v>6.9820906570395346E-3</v>
          </cell>
          <cell r="AJ6">
            <v>6.4316683186821039E-3</v>
          </cell>
          <cell r="AK6">
            <v>5.0528978450574448E-3</v>
          </cell>
          <cell r="AL6">
            <v>6.1538809324298144E-3</v>
          </cell>
          <cell r="AM6">
            <v>5.3746094790297853E-3</v>
          </cell>
          <cell r="AN6">
            <v>5.2389226786667695E-3</v>
          </cell>
          <cell r="AO6">
            <v>4.5051051349256294E-3</v>
          </cell>
          <cell r="AP6">
            <v>4.4590305010542459E-3</v>
          </cell>
        </row>
      </sheetData>
      <sheetData sheetId="4">
        <row r="7">
          <cell r="B7" t="str">
            <v>2019/20</v>
          </cell>
          <cell r="C7" t="str">
            <v>2020/21</v>
          </cell>
          <cell r="D7" t="str">
            <v>2021/22</v>
          </cell>
          <cell r="E7" t="str">
            <v>2022/23</v>
          </cell>
          <cell r="F7" t="str">
            <v>2023/24</v>
          </cell>
          <cell r="G7" t="str">
            <v>2024/25 budget</v>
          </cell>
        </row>
        <row r="8">
          <cell r="A8" t="str">
            <v>Incentives</v>
          </cell>
          <cell r="B8">
            <v>6841.7406515192997</v>
          </cell>
          <cell r="C8">
            <v>5515.9943925531925</v>
          </cell>
          <cell r="D8">
            <v>6919.1603529907334</v>
          </cell>
          <cell r="E8">
            <v>5363.0879999999997</v>
          </cell>
          <cell r="F8">
            <v>5130.2199206513178</v>
          </cell>
          <cell r="G8">
            <v>3655.1151705354087</v>
          </cell>
        </row>
        <row r="9">
          <cell r="A9" t="str">
            <v>Transformation and Competition</v>
          </cell>
          <cell r="B9">
            <v>867.08332877087344</v>
          </cell>
          <cell r="C9">
            <v>741.61437765957464</v>
          </cell>
          <cell r="D9">
            <v>1801.1382495366472</v>
          </cell>
          <cell r="E9">
            <v>1792.5519999999999</v>
          </cell>
          <cell r="F9">
            <v>1558.8578725720802</v>
          </cell>
          <cell r="G9">
            <v>1854.6452564697515</v>
          </cell>
        </row>
        <row r="10">
          <cell r="A10" t="str">
            <v>Sectors</v>
          </cell>
          <cell r="B10">
            <v>2406.8777443197373</v>
          </cell>
          <cell r="C10">
            <v>1831.3018414893622</v>
          </cell>
          <cell r="D10">
            <v>1752.8931214827296</v>
          </cell>
          <cell r="E10">
            <v>1730.5119999999999</v>
          </cell>
          <cell r="F10">
            <v>1509.5375732742698</v>
          </cell>
          <cell r="G10">
            <v>1296.9322212078569</v>
          </cell>
        </row>
        <row r="11">
          <cell r="A11" t="str">
            <v>Administration</v>
          </cell>
          <cell r="B11">
            <v>1030.6249110320286</v>
          </cell>
          <cell r="C11">
            <v>916.72405957446824</v>
          </cell>
          <cell r="D11">
            <v>771.82039005897218</v>
          </cell>
          <cell r="E11">
            <v>759.92899999999997</v>
          </cell>
          <cell r="F11">
            <v>814.12277464596855</v>
          </cell>
          <cell r="G11">
            <v>798.13095247943522</v>
          </cell>
        </row>
        <row r="12">
          <cell r="A12" t="str">
            <v>Other</v>
          </cell>
          <cell r="B12">
            <v>1459.4724336162062</v>
          </cell>
          <cell r="C12">
            <v>1173.6602957446812</v>
          </cell>
          <cell r="D12">
            <v>1183.1468911541701</v>
          </cell>
          <cell r="E12">
            <v>1152.3520000000001</v>
          </cell>
          <cell r="F12">
            <v>1136.107711783347</v>
          </cell>
          <cell r="G12">
            <v>1092.7196822386661</v>
          </cell>
        </row>
      </sheetData>
      <sheetData sheetId="6">
        <row r="7">
          <cell r="B7" t="str">
            <v>2021/22</v>
          </cell>
          <cell r="C7" t="str">
            <v>2022/23</v>
          </cell>
          <cell r="D7" t="str">
            <v>2023/24</v>
          </cell>
          <cell r="E7" t="str">
            <v>2024/25 budget</v>
          </cell>
        </row>
        <row r="8">
          <cell r="A8" t="str">
            <v>incentives + IDC</v>
          </cell>
          <cell r="B8">
            <v>6.1497326901432183</v>
          </cell>
          <cell r="C8">
            <v>5.988899</v>
          </cell>
          <cell r="D8">
            <v>5.1683892551717747</v>
          </cell>
          <cell r="E8">
            <v>4.2718314755513331</v>
          </cell>
        </row>
        <row r="9">
          <cell r="A9" t="str">
            <v>regulatory and standards agencies</v>
          </cell>
          <cell r="B9">
            <v>1.9599774550968829</v>
          </cell>
          <cell r="C9">
            <v>1.7590809999999999</v>
          </cell>
          <cell r="D9">
            <v>1.5790162241267542</v>
          </cell>
          <cell r="E9">
            <v>1.5644477753247326</v>
          </cell>
        </row>
        <row r="10">
          <cell r="A10" t="str">
            <v>SEZs and border areas</v>
          </cell>
          <cell r="B10">
            <v>1.9086836330244314</v>
          </cell>
          <cell r="C10">
            <v>0.60327399999999998</v>
          </cell>
          <cell r="D10">
            <v>0.99395115308098358</v>
          </cell>
          <cell r="E10">
            <v>0.42905135340769496</v>
          </cell>
        </row>
        <row r="11">
          <cell r="A11" t="str">
            <v>Other</v>
          </cell>
          <cell r="B11">
            <v>0.78616498230834231</v>
          </cell>
          <cell r="C11">
            <v>0.80249099999999818</v>
          </cell>
          <cell r="D11">
            <v>0.71714624455965836</v>
          </cell>
          <cell r="E11">
            <v>0.79388375348966478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D816B-B260-4176-A395-309CBCBB93C8}">
  <dimension ref="A1:E62"/>
  <sheetViews>
    <sheetView tabSelected="1" zoomScale="51" zoomScaleNormal="51" workbookViewId="0">
      <pane xSplit="2" ySplit="4" topLeftCell="C5" activePane="bottomRight" state="frozen"/>
      <selection activeCell="G44" sqref="G44"/>
      <selection pane="topRight" activeCell="G44" sqref="G44"/>
      <selection pane="bottomLeft" activeCell="G44" sqref="G44"/>
      <selection pane="bottomRight" activeCell="E35" sqref="E35"/>
    </sheetView>
  </sheetViews>
  <sheetFormatPr defaultRowHeight="14.5" x14ac:dyDescent="0.35"/>
  <cols>
    <col min="3" max="3" width="12.54296875" bestFit="1" customWidth="1"/>
    <col min="4" max="4" width="19" bestFit="1" customWidth="1"/>
  </cols>
  <sheetData>
    <row r="1" spans="1:4" ht="26" x14ac:dyDescent="0.6">
      <c r="A1" s="158" t="s">
        <v>149</v>
      </c>
    </row>
    <row r="2" spans="1:4" x14ac:dyDescent="0.35">
      <c r="A2" t="s">
        <v>136</v>
      </c>
    </row>
    <row r="4" spans="1:4" x14ac:dyDescent="0.35">
      <c r="C4" t="s">
        <v>128</v>
      </c>
    </row>
    <row r="5" spans="1:4" x14ac:dyDescent="0.35">
      <c r="A5" s="57">
        <v>2010</v>
      </c>
      <c r="B5" s="57">
        <v>1</v>
      </c>
      <c r="C5" s="14">
        <v>6.0149480616695934</v>
      </c>
      <c r="D5" s="122"/>
    </row>
    <row r="6" spans="1:4" x14ac:dyDescent="0.35">
      <c r="A6" s="57"/>
      <c r="B6" s="57">
        <v>2</v>
      </c>
      <c r="C6" s="14">
        <v>6.0654382562360727</v>
      </c>
      <c r="D6" s="122"/>
    </row>
    <row r="7" spans="1:4" x14ac:dyDescent="0.35">
      <c r="A7" s="57"/>
      <c r="B7" s="57">
        <v>3</v>
      </c>
      <c r="C7" s="14">
        <v>6.1194355963906348</v>
      </c>
      <c r="D7" s="122"/>
    </row>
    <row r="8" spans="1:4" x14ac:dyDescent="0.35">
      <c r="A8" s="57"/>
      <c r="B8" s="57">
        <v>4</v>
      </c>
      <c r="C8" s="14">
        <v>6.1763941612473277</v>
      </c>
      <c r="D8" s="122"/>
    </row>
    <row r="9" spans="1:4" x14ac:dyDescent="0.35">
      <c r="A9" s="57">
        <v>2011</v>
      </c>
      <c r="B9" s="57">
        <v>1</v>
      </c>
      <c r="C9" s="14">
        <v>6.2372193954633559</v>
      </c>
      <c r="D9" s="122"/>
    </row>
    <row r="10" spans="1:4" x14ac:dyDescent="0.35">
      <c r="A10" s="57"/>
      <c r="B10" s="57">
        <v>2</v>
      </c>
      <c r="C10" s="14">
        <v>6.2721273356428986</v>
      </c>
      <c r="D10" s="122"/>
    </row>
    <row r="11" spans="1:4" x14ac:dyDescent="0.35">
      <c r="A11" s="57"/>
      <c r="B11" s="57">
        <v>3</v>
      </c>
      <c r="C11" s="14">
        <v>6.2980795869350166</v>
      </c>
      <c r="D11" s="122"/>
    </row>
    <row r="12" spans="1:4" x14ac:dyDescent="0.35">
      <c r="A12" s="57"/>
      <c r="B12" s="57">
        <v>4</v>
      </c>
      <c r="C12" s="14">
        <v>6.3411638825195764</v>
      </c>
      <c r="D12" s="122"/>
    </row>
    <row r="13" spans="1:4" x14ac:dyDescent="0.35">
      <c r="A13" s="57">
        <v>2012</v>
      </c>
      <c r="B13" s="57">
        <v>1</v>
      </c>
      <c r="C13" s="14">
        <v>6.377108342177678</v>
      </c>
      <c r="D13" s="122"/>
    </row>
    <row r="14" spans="1:4" x14ac:dyDescent="0.35">
      <c r="A14" s="57"/>
      <c r="B14" s="57">
        <v>2</v>
      </c>
      <c r="C14" s="14">
        <v>6.4303402031652013</v>
      </c>
      <c r="D14" s="122"/>
    </row>
    <row r="15" spans="1:4" x14ac:dyDescent="0.35">
      <c r="A15" s="57"/>
      <c r="B15" s="57">
        <v>3</v>
      </c>
      <c r="C15" s="14">
        <v>6.4564832927481426</v>
      </c>
      <c r="D15" s="122"/>
    </row>
    <row r="16" spans="1:4" x14ac:dyDescent="0.35">
      <c r="A16" s="57"/>
      <c r="B16" s="57">
        <v>4</v>
      </c>
      <c r="C16" s="14">
        <v>6.487277025075401</v>
      </c>
      <c r="D16" s="122"/>
    </row>
    <row r="17" spans="1:4" x14ac:dyDescent="0.35">
      <c r="A17" s="57">
        <v>2013</v>
      </c>
      <c r="B17" s="57">
        <v>1</v>
      </c>
      <c r="C17" s="14">
        <v>6.5376198981174127</v>
      </c>
      <c r="D17" s="122"/>
    </row>
    <row r="18" spans="1:4" x14ac:dyDescent="0.35">
      <c r="A18" s="57"/>
      <c r="B18" s="57">
        <v>2</v>
      </c>
      <c r="C18" s="14">
        <v>6.5851731451286843</v>
      </c>
      <c r="D18" s="122"/>
    </row>
    <row r="19" spans="1:4" x14ac:dyDescent="0.35">
      <c r="A19" s="57"/>
      <c r="B19" s="57">
        <v>3</v>
      </c>
      <c r="C19" s="14">
        <v>6.6164171311275553</v>
      </c>
      <c r="D19" s="122"/>
    </row>
    <row r="20" spans="1:4" x14ac:dyDescent="0.35">
      <c r="A20" s="57"/>
      <c r="B20" s="57">
        <v>4</v>
      </c>
      <c r="C20" s="14">
        <v>6.6520367470084718</v>
      </c>
      <c r="D20" s="122"/>
    </row>
    <row r="21" spans="1:4" x14ac:dyDescent="0.35">
      <c r="A21" s="57">
        <v>2014</v>
      </c>
      <c r="B21" s="57">
        <v>1</v>
      </c>
      <c r="C21" s="14">
        <v>6.6428612634127191</v>
      </c>
      <c r="D21" s="122"/>
    </row>
    <row r="22" spans="1:4" x14ac:dyDescent="0.35">
      <c r="A22" s="57"/>
      <c r="B22" s="57">
        <v>2</v>
      </c>
      <c r="C22" s="14">
        <v>6.6690784180726039</v>
      </c>
      <c r="D22" s="122"/>
    </row>
    <row r="23" spans="1:4" x14ac:dyDescent="0.35">
      <c r="A23" s="57"/>
      <c r="B23" s="57">
        <v>3</v>
      </c>
      <c r="C23" s="14">
        <v>6.7011286255198668</v>
      </c>
      <c r="D23" s="122"/>
    </row>
    <row r="24" spans="1:4" x14ac:dyDescent="0.35">
      <c r="A24" s="57"/>
      <c r="B24" s="57">
        <v>4</v>
      </c>
      <c r="C24" s="14">
        <v>6.7513050441621596</v>
      </c>
      <c r="D24" s="122"/>
    </row>
    <row r="25" spans="1:4" x14ac:dyDescent="0.35">
      <c r="A25" s="57">
        <v>2015</v>
      </c>
      <c r="B25" s="57">
        <v>1</v>
      </c>
      <c r="C25" s="14">
        <v>6.8000732434808615</v>
      </c>
      <c r="D25" s="122"/>
    </row>
    <row r="26" spans="1:4" x14ac:dyDescent="0.35">
      <c r="A26" s="57"/>
      <c r="B26" s="57">
        <v>2</v>
      </c>
      <c r="C26" s="14">
        <v>6.7426627662817635</v>
      </c>
      <c r="D26" s="122"/>
    </row>
    <row r="27" spans="1:4" x14ac:dyDescent="0.35">
      <c r="A27" s="57"/>
      <c r="B27" s="57">
        <v>3</v>
      </c>
      <c r="C27" s="14">
        <v>6.7730333382785757</v>
      </c>
      <c r="D27" s="122"/>
    </row>
    <row r="28" spans="1:4" x14ac:dyDescent="0.35">
      <c r="A28" s="57"/>
      <c r="B28" s="57">
        <v>4</v>
      </c>
      <c r="C28" s="14">
        <v>6.8023921474517071</v>
      </c>
      <c r="D28" s="122"/>
    </row>
    <row r="29" spans="1:4" x14ac:dyDescent="0.35">
      <c r="A29" s="57">
        <v>2016</v>
      </c>
      <c r="B29" s="57">
        <v>1</v>
      </c>
      <c r="C29" s="14">
        <v>6.8186406649862823</v>
      </c>
      <c r="D29" s="122"/>
    </row>
    <row r="30" spans="1:4" x14ac:dyDescent="0.35">
      <c r="A30" s="57"/>
      <c r="B30" s="57">
        <v>2</v>
      </c>
      <c r="C30" s="14">
        <v>6.8252011418565797</v>
      </c>
      <c r="D30" s="122"/>
    </row>
    <row r="31" spans="1:4" x14ac:dyDescent="0.35">
      <c r="A31" s="57"/>
      <c r="B31" s="57">
        <v>3</v>
      </c>
      <c r="C31" s="14">
        <v>6.8243696206713782</v>
      </c>
      <c r="D31" s="122"/>
    </row>
    <row r="32" spans="1:4" x14ac:dyDescent="0.35">
      <c r="A32" s="57"/>
      <c r="B32" s="57">
        <v>4</v>
      </c>
      <c r="C32" s="14">
        <v>6.8301644360453242</v>
      </c>
      <c r="D32" s="122"/>
    </row>
    <row r="33" spans="1:4" x14ac:dyDescent="0.35">
      <c r="A33" s="57">
        <v>2017</v>
      </c>
      <c r="B33" s="57">
        <v>1</v>
      </c>
      <c r="C33" s="14">
        <v>6.8624113977786587</v>
      </c>
      <c r="D33" s="122"/>
    </row>
    <row r="34" spans="1:4" x14ac:dyDescent="0.35">
      <c r="A34" s="57"/>
      <c r="B34" s="57">
        <v>2</v>
      </c>
      <c r="C34" s="14">
        <v>6.8998323267855186</v>
      </c>
      <c r="D34" s="122"/>
    </row>
    <row r="35" spans="1:4" x14ac:dyDescent="0.35">
      <c r="A35" s="57"/>
      <c r="B35" s="57">
        <v>3</v>
      </c>
      <c r="C35" s="14">
        <v>6.9125208410206262</v>
      </c>
      <c r="D35" s="122"/>
    </row>
    <row r="36" spans="1:4" x14ac:dyDescent="0.35">
      <c r="A36" s="57"/>
      <c r="B36" s="57">
        <v>4</v>
      </c>
      <c r="C36" s="14">
        <v>6.9397120089993756</v>
      </c>
      <c r="D36" s="122"/>
    </row>
    <row r="37" spans="1:4" x14ac:dyDescent="0.35">
      <c r="A37" s="57">
        <v>2018</v>
      </c>
      <c r="B37" s="57">
        <v>1</v>
      </c>
      <c r="C37" s="14">
        <v>6.9764247869951079</v>
      </c>
      <c r="D37" s="122"/>
    </row>
    <row r="38" spans="1:4" x14ac:dyDescent="0.35">
      <c r="A38" s="57"/>
      <c r="B38" s="57">
        <v>2</v>
      </c>
      <c r="C38" s="14">
        <v>6.9590775080153033</v>
      </c>
      <c r="D38" s="122"/>
    </row>
    <row r="39" spans="1:4" x14ac:dyDescent="0.35">
      <c r="A39" s="57"/>
      <c r="B39" s="57">
        <v>3</v>
      </c>
      <c r="C39" s="14">
        <v>7.0446617056737058</v>
      </c>
      <c r="D39" s="122"/>
    </row>
    <row r="40" spans="1:4" x14ac:dyDescent="0.35">
      <c r="A40" s="57"/>
      <c r="B40" s="57">
        <v>4</v>
      </c>
      <c r="C40" s="14">
        <v>7.0642102845152639</v>
      </c>
      <c r="D40" s="122"/>
    </row>
    <row r="41" spans="1:4" x14ac:dyDescent="0.35">
      <c r="A41" s="57">
        <v>2019</v>
      </c>
      <c r="B41" s="57">
        <v>1</v>
      </c>
      <c r="C41" s="14">
        <v>7.0025090360350308</v>
      </c>
      <c r="D41" s="122"/>
    </row>
    <row r="42" spans="1:4" x14ac:dyDescent="0.35">
      <c r="A42" s="57"/>
      <c r="B42" s="57">
        <v>2</v>
      </c>
      <c r="C42" s="14">
        <v>7.0341751388191538</v>
      </c>
      <c r="D42" s="122"/>
    </row>
    <row r="43" spans="1:4" x14ac:dyDescent="0.35">
      <c r="A43" s="57"/>
      <c r="B43" s="57">
        <v>3</v>
      </c>
      <c r="C43" s="14">
        <v>7.0415686539346805</v>
      </c>
      <c r="D43" s="122"/>
    </row>
    <row r="44" spans="1:4" x14ac:dyDescent="0.35">
      <c r="A44" s="57"/>
      <c r="B44" s="57">
        <v>4</v>
      </c>
      <c r="C44" s="14">
        <v>7.0390187625446528</v>
      </c>
      <c r="D44" s="122"/>
    </row>
    <row r="45" spans="1:4" x14ac:dyDescent="0.35">
      <c r="A45" s="57">
        <v>2020</v>
      </c>
      <c r="B45" s="57">
        <v>1</v>
      </c>
      <c r="C45" s="14">
        <v>7.0556258919664447</v>
      </c>
      <c r="D45" s="122"/>
    </row>
    <row r="46" spans="1:4" x14ac:dyDescent="0.35">
      <c r="A46" s="57"/>
      <c r="B46" s="57">
        <v>2</v>
      </c>
      <c r="C46" s="14">
        <v>5.8639351026330724</v>
      </c>
      <c r="D46" s="122"/>
    </row>
    <row r="47" spans="1:4" x14ac:dyDescent="0.35">
      <c r="A47" s="57"/>
      <c r="B47" s="57">
        <v>3</v>
      </c>
      <c r="C47" s="14">
        <v>6.6690556716197955</v>
      </c>
      <c r="D47" s="122"/>
    </row>
    <row r="48" spans="1:4" x14ac:dyDescent="0.35">
      <c r="A48" s="57"/>
      <c r="B48" s="57">
        <v>4</v>
      </c>
      <c r="C48" s="14">
        <v>6.8519213088811313</v>
      </c>
      <c r="D48" s="122"/>
    </row>
    <row r="49" spans="1:5" x14ac:dyDescent="0.35">
      <c r="A49" s="57">
        <v>2021</v>
      </c>
      <c r="B49" s="57">
        <v>1</v>
      </c>
      <c r="C49" s="14">
        <v>6.8958583308609898</v>
      </c>
      <c r="D49" s="122"/>
    </row>
    <row r="50" spans="1:5" x14ac:dyDescent="0.35">
      <c r="A50" s="57"/>
      <c r="B50" s="57">
        <v>2</v>
      </c>
      <c r="C50" s="14">
        <v>6.9853570058997008</v>
      </c>
      <c r="D50" s="122"/>
    </row>
    <row r="51" spans="1:5" x14ac:dyDescent="0.35">
      <c r="A51" s="57"/>
      <c r="B51" s="57">
        <v>3</v>
      </c>
      <c r="C51" s="14">
        <v>6.8543639455979504</v>
      </c>
      <c r="D51" s="122"/>
    </row>
    <row r="52" spans="1:5" x14ac:dyDescent="0.35">
      <c r="A52" s="57"/>
      <c r="B52" s="57">
        <v>4</v>
      </c>
      <c r="C52" s="14">
        <v>6.9484736037384893</v>
      </c>
      <c r="D52" s="122"/>
    </row>
    <row r="53" spans="1:5" x14ac:dyDescent="0.35">
      <c r="A53" s="57">
        <v>2022</v>
      </c>
      <c r="B53" s="57">
        <v>1</v>
      </c>
      <c r="C53" s="14">
        <v>7.054929548201943</v>
      </c>
      <c r="D53" s="122"/>
    </row>
    <row r="54" spans="1:5" x14ac:dyDescent="0.35">
      <c r="B54" s="57">
        <v>2</v>
      </c>
      <c r="C54" s="14">
        <v>6.995896573063785</v>
      </c>
      <c r="D54" s="122"/>
    </row>
    <row r="55" spans="1:5" x14ac:dyDescent="0.35">
      <c r="B55" s="57">
        <v>3</v>
      </c>
      <c r="C55" s="14">
        <v>7.1200009818034671</v>
      </c>
      <c r="D55" s="122"/>
    </row>
    <row r="56" spans="1:5" x14ac:dyDescent="0.35">
      <c r="B56" s="57">
        <v>4</v>
      </c>
      <c r="C56" s="14">
        <v>7.0421036372985801</v>
      </c>
    </row>
    <row r="57" spans="1:5" x14ac:dyDescent="0.35">
      <c r="A57" s="123" t="s">
        <v>127</v>
      </c>
      <c r="B57" s="57">
        <v>1</v>
      </c>
      <c r="C57" s="14">
        <v>7.0652743311417243</v>
      </c>
    </row>
    <row r="58" spans="1:5" x14ac:dyDescent="0.35">
      <c r="B58" s="57">
        <v>2</v>
      </c>
      <c r="C58" s="14">
        <v>7.1130076899242924</v>
      </c>
      <c r="D58" s="146"/>
    </row>
    <row r="59" spans="1:5" x14ac:dyDescent="0.35">
      <c r="B59" s="57">
        <v>3</v>
      </c>
      <c r="C59" s="14">
        <v>7.1000176422873791</v>
      </c>
    </row>
    <row r="60" spans="1:5" x14ac:dyDescent="0.35">
      <c r="B60" s="57">
        <v>4</v>
      </c>
      <c r="C60" s="14">
        <v>7.10437764638512</v>
      </c>
      <c r="D60" s="146"/>
      <c r="E60" s="3"/>
    </row>
    <row r="62" spans="1:5" x14ac:dyDescent="0.35">
      <c r="A62" t="s">
        <v>176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75157-61AA-463F-BD82-09A57B84E7B3}">
  <dimension ref="A1:U13"/>
  <sheetViews>
    <sheetView zoomScale="74" zoomScaleNormal="74" workbookViewId="0">
      <pane xSplit="1" ySplit="6" topLeftCell="B7" activePane="bottomRight" state="frozen"/>
      <selection activeCell="P7" sqref="P7"/>
      <selection pane="topRight" activeCell="P7" sqref="P7"/>
      <selection pane="bottomLeft" activeCell="P7" sqref="P7"/>
      <selection pane="bottomRight"/>
    </sheetView>
  </sheetViews>
  <sheetFormatPr defaultColWidth="8.81640625" defaultRowHeight="14.5" x14ac:dyDescent="0.35"/>
  <cols>
    <col min="1" max="1" width="32.36328125" customWidth="1"/>
    <col min="2" max="2" width="9.81640625" bestFit="1" customWidth="1"/>
    <col min="3" max="12" width="10.81640625" bestFit="1" customWidth="1"/>
    <col min="13" max="14" width="10.81640625" customWidth="1"/>
    <col min="15" max="15" width="11.7265625" customWidth="1"/>
    <col min="16" max="16" width="14.54296875" bestFit="1" customWidth="1"/>
    <col min="17" max="17" width="12.81640625" bestFit="1" customWidth="1"/>
    <col min="18" max="18" width="10.6328125" customWidth="1"/>
  </cols>
  <sheetData>
    <row r="1" spans="1:21" ht="26" x14ac:dyDescent="0.6">
      <c r="A1" s="158" t="s">
        <v>26</v>
      </c>
    </row>
    <row r="2" spans="1:21" x14ac:dyDescent="0.35">
      <c r="A2" t="s">
        <v>25</v>
      </c>
    </row>
    <row r="3" spans="1:21" x14ac:dyDescent="0.35">
      <c r="A3" t="s">
        <v>184</v>
      </c>
    </row>
    <row r="5" spans="1:21" x14ac:dyDescent="0.35">
      <c r="B5" t="s">
        <v>24</v>
      </c>
      <c r="O5">
        <v>2023</v>
      </c>
    </row>
    <row r="6" spans="1:21" x14ac:dyDescent="0.35">
      <c r="B6">
        <v>2010</v>
      </c>
      <c r="C6">
        <v>2011</v>
      </c>
      <c r="D6">
        <v>2012</v>
      </c>
      <c r="E6">
        <v>2013</v>
      </c>
      <c r="F6">
        <v>2014</v>
      </c>
      <c r="G6">
        <v>2015</v>
      </c>
      <c r="H6">
        <v>2016</v>
      </c>
      <c r="I6">
        <v>2017</v>
      </c>
      <c r="J6">
        <v>2018</v>
      </c>
      <c r="K6">
        <v>2019</v>
      </c>
      <c r="L6">
        <v>2020</v>
      </c>
      <c r="N6">
        <v>2022</v>
      </c>
      <c r="O6" t="s">
        <v>64</v>
      </c>
      <c r="P6" t="s">
        <v>65</v>
      </c>
      <c r="Q6" s="22" t="s">
        <v>70</v>
      </c>
      <c r="R6" s="21" t="s">
        <v>71</v>
      </c>
    </row>
    <row r="7" spans="1:21" x14ac:dyDescent="0.35">
      <c r="A7" t="s">
        <v>23</v>
      </c>
      <c r="B7" s="17">
        <v>650</v>
      </c>
      <c r="C7" s="17">
        <v>670</v>
      </c>
      <c r="D7" s="17">
        <v>720</v>
      </c>
      <c r="E7" s="17">
        <v>710</v>
      </c>
      <c r="F7" s="17">
        <v>740</v>
      </c>
      <c r="G7" s="17">
        <v>860</v>
      </c>
      <c r="H7" s="17">
        <v>920</v>
      </c>
      <c r="I7" s="17">
        <v>850</v>
      </c>
      <c r="J7" s="17">
        <v>850</v>
      </c>
      <c r="K7" s="19">
        <v>890</v>
      </c>
      <c r="L7" s="15">
        <v>810</v>
      </c>
      <c r="M7" s="15"/>
      <c r="N7" s="1">
        <v>860.24544473158596</v>
      </c>
      <c r="O7" s="15">
        <v>960</v>
      </c>
      <c r="P7" s="1">
        <v>920</v>
      </c>
      <c r="Q7" s="23">
        <f>P7/N7-1</f>
        <v>6.9462216434123203E-2</v>
      </c>
      <c r="R7" s="59">
        <f>P7/K7-1</f>
        <v>3.3707865168539408E-2</v>
      </c>
      <c r="S7" s="1">
        <f>P7-N7</f>
        <v>59.754555268414038</v>
      </c>
      <c r="T7" s="1">
        <f>P7-K7</f>
        <v>30</v>
      </c>
      <c r="U7" s="18"/>
    </row>
    <row r="8" spans="1:21" x14ac:dyDescent="0.35">
      <c r="A8" t="s">
        <v>22</v>
      </c>
      <c r="B8" s="17">
        <v>1890</v>
      </c>
      <c r="C8" s="17">
        <v>1910</v>
      </c>
      <c r="D8" s="17">
        <v>1810</v>
      </c>
      <c r="E8" s="17">
        <v>1770</v>
      </c>
      <c r="F8" s="17">
        <v>1750</v>
      </c>
      <c r="G8" s="17">
        <v>1740</v>
      </c>
      <c r="H8" s="17">
        <v>1730</v>
      </c>
      <c r="I8" s="17">
        <v>1790</v>
      </c>
      <c r="J8" s="17">
        <v>1770</v>
      </c>
      <c r="K8" s="19">
        <v>1720</v>
      </c>
      <c r="L8" s="15">
        <v>1490</v>
      </c>
      <c r="M8" s="15"/>
      <c r="N8" s="1">
        <v>1660</v>
      </c>
      <c r="O8" s="20">
        <v>1510</v>
      </c>
      <c r="P8">
        <v>1510</v>
      </c>
      <c r="Q8" s="23">
        <f t="shared" ref="Q8:Q10" si="0">P8/N8-1</f>
        <v>-9.0361445783132543E-2</v>
      </c>
      <c r="R8" s="59">
        <f t="shared" ref="R8:R10" si="1">P8/K8-1</f>
        <v>-0.12209302325581395</v>
      </c>
      <c r="S8" s="1">
        <f t="shared" ref="S8:S11" si="2">P8-N8</f>
        <v>-150</v>
      </c>
      <c r="T8" s="1">
        <f t="shared" ref="T8:T11" si="3">P8-K8</f>
        <v>-210</v>
      </c>
      <c r="U8" s="18"/>
    </row>
    <row r="9" spans="1:21" x14ac:dyDescent="0.35">
      <c r="A9" t="s">
        <v>63</v>
      </c>
      <c r="B9" s="17">
        <v>1210</v>
      </c>
      <c r="C9" s="17">
        <v>1200</v>
      </c>
      <c r="D9" s="17">
        <v>1230</v>
      </c>
      <c r="E9" s="17">
        <v>1330</v>
      </c>
      <c r="F9" s="17">
        <v>1430</v>
      </c>
      <c r="G9" s="17">
        <v>1560</v>
      </c>
      <c r="H9" s="17">
        <v>1610</v>
      </c>
      <c r="I9" s="17">
        <v>1540</v>
      </c>
      <c r="J9" s="17">
        <v>1610</v>
      </c>
      <c r="K9" s="17">
        <v>1470</v>
      </c>
      <c r="L9" s="17">
        <v>1270</v>
      </c>
      <c r="M9" s="17"/>
      <c r="N9" s="17">
        <v>1331.6661697814986</v>
      </c>
      <c r="O9" s="17">
        <v>1470</v>
      </c>
      <c r="P9" s="17">
        <v>1770</v>
      </c>
      <c r="Q9" s="23">
        <f t="shared" si="0"/>
        <v>0.32916194776535002</v>
      </c>
      <c r="R9" s="59">
        <f t="shared" si="1"/>
        <v>0.20408163265306123</v>
      </c>
      <c r="S9" s="1">
        <f t="shared" si="2"/>
        <v>438.33383021850136</v>
      </c>
      <c r="T9" s="1">
        <f t="shared" si="3"/>
        <v>300</v>
      </c>
      <c r="U9" s="18"/>
    </row>
    <row r="10" spans="1:21" s="10" customFormat="1" x14ac:dyDescent="0.35">
      <c r="A10" s="10" t="s">
        <v>21</v>
      </c>
      <c r="B10" s="17">
        <f>(B11-SUM(B7:B9))/10^3</f>
        <v>10.15</v>
      </c>
      <c r="C10" s="17">
        <f t="shared" ref="C10:P10" si="4">(C11-SUM(C7:C9))/10^3</f>
        <v>10.56</v>
      </c>
      <c r="D10" s="17">
        <f t="shared" si="4"/>
        <v>10.76</v>
      </c>
      <c r="E10" s="17">
        <f t="shared" si="4"/>
        <v>11.37</v>
      </c>
      <c r="F10" s="17">
        <f t="shared" si="4"/>
        <v>11.4</v>
      </c>
      <c r="G10" s="17">
        <f t="shared" si="4"/>
        <v>11.86</v>
      </c>
      <c r="H10" s="17">
        <f t="shared" si="4"/>
        <v>11.81</v>
      </c>
      <c r="I10" s="17">
        <f t="shared" si="4"/>
        <v>11.99</v>
      </c>
      <c r="J10" s="17">
        <f t="shared" si="4"/>
        <v>12.3</v>
      </c>
      <c r="K10" s="17">
        <f t="shared" si="4"/>
        <v>12.34</v>
      </c>
      <c r="L10" s="17">
        <f t="shared" si="4"/>
        <v>11.45</v>
      </c>
      <c r="M10" s="17"/>
      <c r="N10" s="17">
        <f t="shared" si="4"/>
        <v>12.078088385486915</v>
      </c>
      <c r="O10" s="17">
        <f t="shared" si="4"/>
        <v>12.8</v>
      </c>
      <c r="P10" s="17">
        <f t="shared" si="4"/>
        <v>12.52</v>
      </c>
      <c r="Q10" s="23">
        <f t="shared" si="0"/>
        <v>3.6587877187923779E-2</v>
      </c>
      <c r="R10" s="59">
        <f t="shared" si="1"/>
        <v>1.4586709886547755E-2</v>
      </c>
      <c r="S10" s="60">
        <f t="shared" si="2"/>
        <v>0.44191161451308503</v>
      </c>
      <c r="T10" s="60">
        <f t="shared" si="3"/>
        <v>0.17999999999999972</v>
      </c>
      <c r="U10"/>
    </row>
    <row r="11" spans="1:21" s="10" customFormat="1" x14ac:dyDescent="0.35">
      <c r="A11" s="14" t="s">
        <v>20</v>
      </c>
      <c r="B11" s="10">
        <v>13900</v>
      </c>
      <c r="C11" s="10">
        <v>14340</v>
      </c>
      <c r="D11" s="10">
        <v>14520</v>
      </c>
      <c r="E11" s="10">
        <v>15180</v>
      </c>
      <c r="F11" s="10">
        <v>15320</v>
      </c>
      <c r="G11" s="10">
        <v>16020</v>
      </c>
      <c r="H11" s="10">
        <v>16070</v>
      </c>
      <c r="I11" s="10">
        <v>16170</v>
      </c>
      <c r="J11" s="10">
        <v>16530</v>
      </c>
      <c r="K11" s="10">
        <v>16420</v>
      </c>
      <c r="L11" s="10">
        <v>15020</v>
      </c>
      <c r="M11" s="13"/>
      <c r="N11" s="13">
        <v>15930</v>
      </c>
      <c r="O11" s="13">
        <v>16740</v>
      </c>
      <c r="P11" s="13">
        <v>16720</v>
      </c>
      <c r="Q11" s="12"/>
      <c r="R11" s="11"/>
      <c r="S11" s="1">
        <f t="shared" si="2"/>
        <v>790</v>
      </c>
      <c r="T11" s="1">
        <f t="shared" si="3"/>
        <v>300</v>
      </c>
      <c r="U11"/>
    </row>
    <row r="12" spans="1:21" s="10" customFormat="1" x14ac:dyDescent="0.35">
      <c r="A12" s="14"/>
      <c r="M12" s="13"/>
      <c r="N12" s="13"/>
      <c r="O12" s="13"/>
      <c r="P12" s="13"/>
      <c r="Q12" s="12"/>
      <c r="R12" s="11"/>
      <c r="S12" s="1"/>
      <c r="T12" s="1"/>
      <c r="U12"/>
    </row>
    <row r="13" spans="1:21" x14ac:dyDescent="0.35">
      <c r="A13" s="17" t="s">
        <v>183</v>
      </c>
      <c r="S13" s="1"/>
      <c r="T13" s="1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27E38-4864-4095-8FB4-EDA3CB8FC298}">
  <dimension ref="A1:H61"/>
  <sheetViews>
    <sheetView zoomScale="62" zoomScaleNormal="62" workbookViewId="0"/>
  </sheetViews>
  <sheetFormatPr defaultRowHeight="14.5" x14ac:dyDescent="0.35"/>
  <cols>
    <col min="3" max="3" width="1.81640625" style="1" customWidth="1"/>
    <col min="8" max="8" width="11.36328125" bestFit="1" customWidth="1"/>
  </cols>
  <sheetData>
    <row r="1" spans="1:8" ht="26" x14ac:dyDescent="0.6">
      <c r="A1" s="158" t="s">
        <v>186</v>
      </c>
      <c r="B1" s="158"/>
    </row>
    <row r="2" spans="1:8" x14ac:dyDescent="0.35">
      <c r="H2" s="57"/>
    </row>
    <row r="3" spans="1:8" ht="69" x14ac:dyDescent="0.35">
      <c r="A3" s="57"/>
      <c r="B3" s="57"/>
      <c r="C3" s="54"/>
      <c r="D3" s="57" t="s">
        <v>69</v>
      </c>
      <c r="E3" s="58" t="s">
        <v>68</v>
      </c>
      <c r="F3" s="58" t="s">
        <v>67</v>
      </c>
      <c r="G3" s="57"/>
      <c r="H3" s="55"/>
    </row>
    <row r="4" spans="1:8" x14ac:dyDescent="0.35">
      <c r="A4" s="56">
        <v>40268</v>
      </c>
      <c r="B4" s="54">
        <f>YEAR(A4)</f>
        <v>2010</v>
      </c>
      <c r="C4" s="54" t="s">
        <v>66</v>
      </c>
      <c r="D4" s="53">
        <v>100</v>
      </c>
      <c r="E4" s="53">
        <v>100</v>
      </c>
      <c r="F4" s="53">
        <v>100</v>
      </c>
      <c r="G4" s="53"/>
      <c r="H4" s="55"/>
    </row>
    <row r="5" spans="1:8" x14ac:dyDescent="0.35">
      <c r="A5" s="56">
        <v>40359</v>
      </c>
      <c r="B5" s="56"/>
      <c r="C5" s="54" t="s">
        <v>66</v>
      </c>
      <c r="D5" s="53">
        <v>99.403989046444977</v>
      </c>
      <c r="E5" s="53">
        <v>99.472540678420629</v>
      </c>
      <c r="F5" s="53">
        <v>98.884470729273033</v>
      </c>
      <c r="G5" s="53"/>
      <c r="H5" s="55"/>
    </row>
    <row r="6" spans="1:8" x14ac:dyDescent="0.35">
      <c r="A6" s="56">
        <v>40451</v>
      </c>
      <c r="B6" s="56"/>
      <c r="C6" s="54" t="s">
        <v>66</v>
      </c>
      <c r="D6" s="53">
        <v>101.1650016196816</v>
      </c>
      <c r="E6" s="53">
        <v>98.863895608646004</v>
      </c>
      <c r="F6" s="53">
        <v>101.27177933437727</v>
      </c>
      <c r="G6" s="53"/>
      <c r="H6" s="55"/>
    </row>
    <row r="7" spans="1:8" x14ac:dyDescent="0.35">
      <c r="A7" s="56">
        <v>40543</v>
      </c>
      <c r="B7" s="56"/>
      <c r="C7" s="54" t="s">
        <v>66</v>
      </c>
      <c r="D7" s="53">
        <v>100.90184374582482</v>
      </c>
      <c r="E7" s="53">
        <v>103.97463139143829</v>
      </c>
      <c r="F7" s="53">
        <v>106.74908526172544</v>
      </c>
      <c r="G7" s="53"/>
      <c r="H7" s="55"/>
    </row>
    <row r="8" spans="1:8" x14ac:dyDescent="0.35">
      <c r="A8" s="56">
        <v>40633</v>
      </c>
      <c r="B8" s="54">
        <f>YEAR(A8)</f>
        <v>2011</v>
      </c>
      <c r="C8" s="54" t="s">
        <v>66</v>
      </c>
      <c r="D8" s="53">
        <v>98.971407287952147</v>
      </c>
      <c r="E8" s="53">
        <v>109.50743735813731</v>
      </c>
      <c r="F8" s="53">
        <v>105.88090573715778</v>
      </c>
      <c r="G8" s="53"/>
      <c r="H8" s="55"/>
    </row>
    <row r="9" spans="1:8" x14ac:dyDescent="0.35">
      <c r="A9" s="56">
        <v>40724</v>
      </c>
      <c r="B9" s="56"/>
      <c r="C9" s="54" t="s">
        <v>66</v>
      </c>
      <c r="D9" s="53">
        <v>99.416760084266116</v>
      </c>
      <c r="E9" s="53">
        <v>99.452271611026703</v>
      </c>
      <c r="F9" s="53">
        <v>101.31130672340261</v>
      </c>
      <c r="G9" s="53"/>
      <c r="H9" s="55"/>
    </row>
    <row r="10" spans="1:8" x14ac:dyDescent="0.35">
      <c r="A10" s="56">
        <v>40816</v>
      </c>
      <c r="B10" s="56"/>
      <c r="C10" s="54" t="s">
        <v>66</v>
      </c>
      <c r="D10" s="53">
        <v>102.94849794503284</v>
      </c>
      <c r="E10" s="53">
        <v>100.95061886637733</v>
      </c>
      <c r="F10" s="53">
        <v>98.383250666570916</v>
      </c>
      <c r="G10" s="53"/>
      <c r="H10" s="55"/>
    </row>
    <row r="11" spans="1:8" x14ac:dyDescent="0.35">
      <c r="A11" s="56">
        <v>40908</v>
      </c>
      <c r="B11" s="56"/>
      <c r="C11" s="54" t="s">
        <v>66</v>
      </c>
      <c r="D11" s="53">
        <v>100.03214406367209</v>
      </c>
      <c r="E11" s="53">
        <v>102.29252489468983</v>
      </c>
      <c r="F11" s="53">
        <v>99.316649363431424</v>
      </c>
      <c r="G11" s="53"/>
      <c r="H11" s="55"/>
    </row>
    <row r="12" spans="1:8" x14ac:dyDescent="0.35">
      <c r="A12" s="56">
        <v>40999</v>
      </c>
      <c r="B12" s="54">
        <f>YEAR(A12)</f>
        <v>2012</v>
      </c>
      <c r="C12" s="54" t="s">
        <v>66</v>
      </c>
      <c r="D12" s="53">
        <v>94.322635180757104</v>
      </c>
      <c r="E12" s="53">
        <v>105.18705842555518</v>
      </c>
      <c r="F12" s="53">
        <v>103.01794764921132</v>
      </c>
      <c r="G12" s="53"/>
      <c r="H12" s="55"/>
    </row>
    <row r="13" spans="1:8" x14ac:dyDescent="0.35">
      <c r="A13" s="56">
        <v>41090</v>
      </c>
      <c r="B13" s="56"/>
      <c r="C13" s="54" t="s">
        <v>66</v>
      </c>
      <c r="D13" s="53">
        <v>97.15854264646822</v>
      </c>
      <c r="E13" s="53">
        <v>101.96372962674386</v>
      </c>
      <c r="F13" s="53">
        <v>102.32161617057034</v>
      </c>
      <c r="G13" s="53"/>
      <c r="H13" s="55"/>
    </row>
    <row r="14" spans="1:8" x14ac:dyDescent="0.35">
      <c r="A14" s="56">
        <v>41182</v>
      </c>
      <c r="B14" s="56"/>
      <c r="C14" s="54" t="s">
        <v>66</v>
      </c>
      <c r="D14" s="53">
        <v>100.98687814100006</v>
      </c>
      <c r="E14" s="53">
        <v>107.2547499016957</v>
      </c>
      <c r="F14" s="53">
        <v>99.384474452690739</v>
      </c>
      <c r="G14" s="53"/>
      <c r="H14" s="55"/>
    </row>
    <row r="15" spans="1:8" x14ac:dyDescent="0.35">
      <c r="A15" s="56">
        <v>41274</v>
      </c>
      <c r="B15" s="56"/>
      <c r="C15" s="54" t="s">
        <v>66</v>
      </c>
      <c r="D15" s="53">
        <v>102.45952618236009</v>
      </c>
      <c r="E15" s="53">
        <v>112.58899933549185</v>
      </c>
      <c r="F15" s="53">
        <v>101.76632230167127</v>
      </c>
      <c r="G15" s="53"/>
      <c r="H15" s="55"/>
    </row>
    <row r="16" spans="1:8" x14ac:dyDescent="0.35">
      <c r="A16" s="56">
        <v>41364</v>
      </c>
      <c r="B16" s="54">
        <f>YEAR(A16)</f>
        <v>2013</v>
      </c>
      <c r="C16" s="54" t="s">
        <v>66</v>
      </c>
      <c r="D16" s="53">
        <v>98.070496429715277</v>
      </c>
      <c r="E16" s="53">
        <v>112.62301247718712</v>
      </c>
      <c r="F16" s="53">
        <v>101.40240491230009</v>
      </c>
      <c r="G16" s="53"/>
      <c r="H16" s="55"/>
    </row>
    <row r="17" spans="1:8" x14ac:dyDescent="0.35">
      <c r="A17" s="56">
        <v>41455</v>
      </c>
      <c r="B17" s="56"/>
      <c r="C17" s="54" t="s">
        <v>66</v>
      </c>
      <c r="D17" s="53">
        <v>104.02462289281785</v>
      </c>
      <c r="E17" s="53">
        <v>115.01912491223476</v>
      </c>
      <c r="F17" s="53">
        <v>103.62262973597069</v>
      </c>
      <c r="G17" s="53"/>
      <c r="H17" s="55"/>
    </row>
    <row r="18" spans="1:8" x14ac:dyDescent="0.35">
      <c r="A18" s="56">
        <v>41547</v>
      </c>
      <c r="B18" s="56"/>
      <c r="C18" s="54" t="s">
        <v>66</v>
      </c>
      <c r="D18" s="53">
        <v>103.64445553708148</v>
      </c>
      <c r="E18" s="53">
        <v>114.33465231066438</v>
      </c>
      <c r="F18" s="53">
        <v>105.46697582976579</v>
      </c>
      <c r="G18" s="53"/>
      <c r="H18" s="55"/>
    </row>
    <row r="19" spans="1:8" x14ac:dyDescent="0.35">
      <c r="A19" s="56">
        <v>41639</v>
      </c>
      <c r="B19" s="56"/>
      <c r="C19" s="54" t="s">
        <v>66</v>
      </c>
      <c r="D19" s="53">
        <v>108.97184628515697</v>
      </c>
      <c r="E19" s="53">
        <v>119.07775555968499</v>
      </c>
      <c r="F19" s="53">
        <v>106.8860479477046</v>
      </c>
      <c r="G19" s="53"/>
      <c r="H19" s="55"/>
    </row>
    <row r="20" spans="1:8" x14ac:dyDescent="0.35">
      <c r="A20" s="56">
        <v>41729</v>
      </c>
      <c r="B20" s="54">
        <f>YEAR(A20)</f>
        <v>2014</v>
      </c>
      <c r="C20" s="54" t="s">
        <v>66</v>
      </c>
      <c r="D20" s="53">
        <v>108.54879625793797</v>
      </c>
      <c r="E20" s="53">
        <v>114.15747233958429</v>
      </c>
      <c r="F20" s="53">
        <v>108.87403814261616</v>
      </c>
      <c r="G20" s="53"/>
      <c r="H20" s="55"/>
    </row>
    <row r="21" spans="1:8" x14ac:dyDescent="0.35">
      <c r="A21" s="56">
        <v>41820</v>
      </c>
      <c r="B21" s="56"/>
      <c r="C21" s="54" t="s">
        <v>66</v>
      </c>
      <c r="D21" s="53">
        <v>106.94417567765898</v>
      </c>
      <c r="E21" s="53">
        <v>110.72671489062009</v>
      </c>
      <c r="F21" s="53">
        <v>111.89670578609841</v>
      </c>
      <c r="G21" s="53"/>
      <c r="H21" s="55"/>
    </row>
    <row r="22" spans="1:8" x14ac:dyDescent="0.35">
      <c r="A22" s="56">
        <v>41912</v>
      </c>
      <c r="B22" s="56"/>
      <c r="C22" s="54" t="s">
        <v>66</v>
      </c>
      <c r="D22" s="53">
        <v>115.89154075555967</v>
      </c>
      <c r="E22" s="53">
        <v>109.83050453967103</v>
      </c>
      <c r="F22" s="53">
        <v>109.41067322624075</v>
      </c>
      <c r="G22" s="53"/>
      <c r="H22" s="55"/>
    </row>
    <row r="23" spans="1:8" x14ac:dyDescent="0.35">
      <c r="A23" s="56">
        <v>42004</v>
      </c>
      <c r="B23" s="56"/>
      <c r="C23" s="54" t="s">
        <v>66</v>
      </c>
      <c r="D23" s="53">
        <v>120.73205453804196</v>
      </c>
      <c r="E23" s="53">
        <v>111.5728718107699</v>
      </c>
      <c r="F23" s="53">
        <v>117.18646740635863</v>
      </c>
      <c r="G23" s="53"/>
      <c r="H23" s="55"/>
    </row>
    <row r="24" spans="1:8" x14ac:dyDescent="0.35">
      <c r="A24" s="56">
        <v>42094</v>
      </c>
      <c r="B24" s="54">
        <f>YEAR(A24)</f>
        <v>2015</v>
      </c>
      <c r="C24" s="54" t="s">
        <v>66</v>
      </c>
      <c r="D24" s="53">
        <v>119.61433209690935</v>
      </c>
      <c r="E24" s="53">
        <v>111.42108157890493</v>
      </c>
      <c r="F24" s="53">
        <v>114.76832216758828</v>
      </c>
      <c r="G24" s="53"/>
      <c r="H24" s="55"/>
    </row>
    <row r="25" spans="1:8" x14ac:dyDescent="0.35">
      <c r="A25" s="56">
        <v>42185</v>
      </c>
      <c r="B25" s="56"/>
      <c r="C25" s="54" t="s">
        <v>66</v>
      </c>
      <c r="D25" s="53">
        <v>126.76848620827361</v>
      </c>
      <c r="E25" s="53">
        <v>111.57244572577029</v>
      </c>
      <c r="F25" s="53">
        <v>112.31934925280504</v>
      </c>
      <c r="G25" s="53"/>
      <c r="H25" s="55"/>
    </row>
    <row r="26" spans="1:8" x14ac:dyDescent="0.35">
      <c r="A26" s="56">
        <v>42277</v>
      </c>
      <c r="B26" s="56"/>
      <c r="C26" s="54" t="s">
        <v>66</v>
      </c>
      <c r="D26" s="53">
        <v>132.14059691082483</v>
      </c>
      <c r="E26" s="53">
        <v>116.57866873424716</v>
      </c>
      <c r="F26" s="53">
        <v>113.28318965243756</v>
      </c>
      <c r="G26" s="53"/>
      <c r="H26" s="55"/>
    </row>
    <row r="27" spans="1:8" x14ac:dyDescent="0.35">
      <c r="A27" s="56">
        <v>42369</v>
      </c>
      <c r="B27" s="56"/>
      <c r="C27" s="54" t="s">
        <v>66</v>
      </c>
      <c r="D27" s="53">
        <v>130.19562173483575</v>
      </c>
      <c r="E27" s="53">
        <v>118.84618688140493</v>
      </c>
      <c r="F27" s="53">
        <v>112.12052922833826</v>
      </c>
      <c r="G27" s="53"/>
      <c r="H27" s="55"/>
    </row>
    <row r="28" spans="1:8" x14ac:dyDescent="0.35">
      <c r="A28" s="56">
        <v>42460</v>
      </c>
      <c r="B28" s="54">
        <f>YEAR(A28)</f>
        <v>2016</v>
      </c>
      <c r="C28" s="54" t="s">
        <v>66</v>
      </c>
      <c r="D28" s="53">
        <v>123.29823682197333</v>
      </c>
      <c r="E28" s="53">
        <v>117.52802231797008</v>
      </c>
      <c r="F28" s="53">
        <v>111.34271101057575</v>
      </c>
      <c r="G28" s="53"/>
      <c r="H28" s="55"/>
    </row>
    <row r="29" spans="1:8" x14ac:dyDescent="0.35">
      <c r="A29" s="56">
        <v>42551</v>
      </c>
      <c r="B29" s="56"/>
      <c r="C29" s="54" t="s">
        <v>66</v>
      </c>
      <c r="D29" s="53">
        <v>125.60466318087566</v>
      </c>
      <c r="E29" s="53">
        <v>116.92136698172698</v>
      </c>
      <c r="F29" s="53">
        <v>110.72184013677038</v>
      </c>
      <c r="G29" s="53"/>
      <c r="H29" s="55"/>
    </row>
    <row r="30" spans="1:8" x14ac:dyDescent="0.35">
      <c r="A30" s="56">
        <v>42643</v>
      </c>
      <c r="B30" s="56"/>
      <c r="C30" s="54" t="s">
        <v>66</v>
      </c>
      <c r="D30" s="53">
        <v>134.98124269467638</v>
      </c>
      <c r="E30" s="53">
        <v>109.95986640390525</v>
      </c>
      <c r="F30" s="53">
        <v>109.94497964809217</v>
      </c>
      <c r="G30" s="53"/>
      <c r="H30" s="55"/>
    </row>
    <row r="31" spans="1:8" x14ac:dyDescent="0.35">
      <c r="A31" s="56">
        <v>42735</v>
      </c>
      <c r="B31" s="56"/>
      <c r="C31" s="54" t="s">
        <v>66</v>
      </c>
      <c r="D31" s="53">
        <v>134.20284741297763</v>
      </c>
      <c r="E31" s="53">
        <v>105.82733018875183</v>
      </c>
      <c r="F31" s="53">
        <v>109.21340443451994</v>
      </c>
      <c r="G31" s="53"/>
      <c r="H31" s="55"/>
    </row>
    <row r="32" spans="1:8" x14ac:dyDescent="0.35">
      <c r="A32" s="56">
        <v>42825</v>
      </c>
      <c r="B32" s="54">
        <f>YEAR(A32)</f>
        <v>2017</v>
      </c>
      <c r="C32" s="54" t="s">
        <v>66</v>
      </c>
      <c r="D32" s="53">
        <v>136.26276270800244</v>
      </c>
      <c r="E32" s="53">
        <v>102.31710778729799</v>
      </c>
      <c r="F32" s="53">
        <v>114.11009322692136</v>
      </c>
      <c r="G32" s="53"/>
      <c r="H32" s="55"/>
    </row>
    <row r="33" spans="1:8" x14ac:dyDescent="0.35">
      <c r="A33" s="56">
        <v>42916</v>
      </c>
      <c r="B33" s="56"/>
      <c r="C33" s="54" t="s">
        <v>66</v>
      </c>
      <c r="D33" s="53">
        <v>126.2811690679636</v>
      </c>
      <c r="E33" s="53">
        <v>98.622225855918529</v>
      </c>
      <c r="F33" s="53">
        <v>106.46040527129668</v>
      </c>
      <c r="G33" s="53"/>
      <c r="H33" s="55"/>
    </row>
    <row r="34" spans="1:8" x14ac:dyDescent="0.35">
      <c r="A34" s="56">
        <v>42979</v>
      </c>
      <c r="B34" s="56"/>
      <c r="C34" s="54" t="s">
        <v>66</v>
      </c>
      <c r="D34" s="53">
        <v>123.52097726746342</v>
      </c>
      <c r="E34" s="53">
        <v>99.909719085613062</v>
      </c>
      <c r="F34" s="53">
        <v>112.95825820295033</v>
      </c>
      <c r="G34" s="53"/>
      <c r="H34" s="55"/>
    </row>
    <row r="35" spans="1:8" x14ac:dyDescent="0.35">
      <c r="A35" s="56">
        <v>43070</v>
      </c>
      <c r="B35" s="56"/>
      <c r="C35" s="54" t="s">
        <v>66</v>
      </c>
      <c r="D35" s="53">
        <v>125.83083840393896</v>
      </c>
      <c r="E35" s="53">
        <v>96.001202517886526</v>
      </c>
      <c r="F35" s="53">
        <v>114.37138636196926</v>
      </c>
      <c r="G35" s="53"/>
      <c r="H35" s="55"/>
    </row>
    <row r="36" spans="1:8" x14ac:dyDescent="0.35">
      <c r="A36" s="56">
        <v>43190</v>
      </c>
      <c r="B36" s="54">
        <f>YEAR(A36)</f>
        <v>2018</v>
      </c>
      <c r="C36" s="54" t="s">
        <v>66</v>
      </c>
      <c r="D36" s="53">
        <v>129.47649665869278</v>
      </c>
      <c r="E36" s="53">
        <v>95.716238980428741</v>
      </c>
      <c r="F36" s="53">
        <v>112.2835706667765</v>
      </c>
      <c r="G36" s="53"/>
      <c r="H36" s="55"/>
    </row>
    <row r="37" spans="1:8" x14ac:dyDescent="0.35">
      <c r="A37" s="56">
        <v>43281</v>
      </c>
      <c r="B37" s="56"/>
      <c r="C37" s="54" t="s">
        <v>66</v>
      </c>
      <c r="D37" s="53">
        <v>133.55001879908065</v>
      </c>
      <c r="E37" s="53">
        <v>96.625797561553455</v>
      </c>
      <c r="F37" s="53">
        <v>108.57633689936681</v>
      </c>
      <c r="G37" s="53"/>
      <c r="H37" s="55"/>
    </row>
    <row r="38" spans="1:8" x14ac:dyDescent="0.35">
      <c r="A38" s="56">
        <v>43344</v>
      </c>
      <c r="B38" s="56"/>
      <c r="C38" s="54" t="s">
        <v>66</v>
      </c>
      <c r="D38" s="53">
        <v>135.9589784790729</v>
      </c>
      <c r="E38" s="53">
        <v>95.700239912083589</v>
      </c>
      <c r="F38" s="53">
        <v>111.87500763390975</v>
      </c>
      <c r="G38" s="53"/>
      <c r="H38" s="55"/>
    </row>
    <row r="39" spans="1:8" x14ac:dyDescent="0.35">
      <c r="A39" s="56">
        <v>43435</v>
      </c>
      <c r="B39" s="56"/>
      <c r="C39" s="54" t="s">
        <v>66</v>
      </c>
      <c r="D39" s="53">
        <v>134.05921661529254</v>
      </c>
      <c r="E39" s="53">
        <v>92.999088799434531</v>
      </c>
      <c r="F39" s="53">
        <v>112.18179726228361</v>
      </c>
      <c r="G39" s="53"/>
      <c r="H39" s="55"/>
    </row>
    <row r="40" spans="1:8" x14ac:dyDescent="0.35">
      <c r="A40" s="56">
        <v>43555</v>
      </c>
      <c r="B40" s="54">
        <f>YEAR(A40)</f>
        <v>2019</v>
      </c>
      <c r="C40" s="54" t="s">
        <v>66</v>
      </c>
      <c r="D40" s="53">
        <v>121.16278904146375</v>
      </c>
      <c r="E40" s="53">
        <v>90.835331180479159</v>
      </c>
      <c r="F40" s="53">
        <v>114.12760588608685</v>
      </c>
      <c r="G40" s="53"/>
      <c r="H40" s="55"/>
    </row>
    <row r="41" spans="1:8" x14ac:dyDescent="0.35">
      <c r="A41" s="56">
        <v>43646</v>
      </c>
      <c r="B41" s="56"/>
      <c r="C41" s="54" t="s">
        <v>66</v>
      </c>
      <c r="D41" s="53">
        <v>123.34373052799606</v>
      </c>
      <c r="E41" s="53">
        <v>88.220317268716784</v>
      </c>
      <c r="F41" s="53">
        <v>115.54416516899877</v>
      </c>
      <c r="G41" s="53"/>
      <c r="H41" s="55"/>
    </row>
    <row r="42" spans="1:8" x14ac:dyDescent="0.35">
      <c r="A42" s="56">
        <v>43709</v>
      </c>
      <c r="B42" s="56"/>
      <c r="C42" s="54" t="s">
        <v>66</v>
      </c>
      <c r="D42" s="53">
        <v>121.17363378307699</v>
      </c>
      <c r="E42" s="53">
        <v>85.284700404600528</v>
      </c>
      <c r="F42" s="53">
        <v>111.42744196345757</v>
      </c>
      <c r="G42" s="53"/>
      <c r="H42" s="55"/>
    </row>
    <row r="43" spans="1:8" x14ac:dyDescent="0.35">
      <c r="A43" s="56">
        <v>43800</v>
      </c>
      <c r="B43" s="56"/>
      <c r="C43" s="54" t="s">
        <v>66</v>
      </c>
      <c r="D43" s="53">
        <v>122.22690473115708</v>
      </c>
      <c r="E43" s="53">
        <v>84.1400307817797</v>
      </c>
      <c r="F43" s="53">
        <v>108.96906415558965</v>
      </c>
      <c r="G43" s="53"/>
      <c r="H43" s="55"/>
    </row>
    <row r="44" spans="1:8" x14ac:dyDescent="0.35">
      <c r="A44" s="56">
        <v>43921</v>
      </c>
      <c r="B44" s="54">
        <f>YEAR(A44)</f>
        <v>2020</v>
      </c>
      <c r="C44" s="54" t="s">
        <v>66</v>
      </c>
      <c r="D44" s="53">
        <v>121.58503766313812</v>
      </c>
      <c r="E44" s="53">
        <v>83.54551721663438</v>
      </c>
      <c r="F44" s="53">
        <v>103.21462537807555</v>
      </c>
      <c r="G44" s="53"/>
      <c r="H44" s="55"/>
    </row>
    <row r="45" spans="1:8" x14ac:dyDescent="0.35">
      <c r="A45" s="56">
        <v>44012</v>
      </c>
      <c r="B45" s="56"/>
      <c r="C45" s="54" t="s">
        <v>66</v>
      </c>
      <c r="D45" s="53">
        <v>96.467717545013727</v>
      </c>
      <c r="E45" s="53">
        <v>66.365590091437355</v>
      </c>
      <c r="F45" s="53">
        <v>73.662383378134493</v>
      </c>
      <c r="G45" s="53"/>
      <c r="H45" s="55"/>
    </row>
    <row r="46" spans="1:8" x14ac:dyDescent="0.35">
      <c r="A46" s="56">
        <v>44075</v>
      </c>
      <c r="B46" s="56"/>
      <c r="C46" s="54" t="s">
        <v>66</v>
      </c>
      <c r="D46" s="53">
        <v>97.72079182349718</v>
      </c>
      <c r="E46" s="53">
        <v>73.176668407690087</v>
      </c>
      <c r="F46" s="53">
        <v>82.027467159969206</v>
      </c>
      <c r="G46" s="53"/>
      <c r="H46" s="55"/>
    </row>
    <row r="47" spans="1:8" x14ac:dyDescent="0.35">
      <c r="A47" s="56">
        <v>44167</v>
      </c>
      <c r="B47" s="56"/>
      <c r="C47" s="54" t="s">
        <v>66</v>
      </c>
      <c r="D47" s="53">
        <v>105.54231513402053</v>
      </c>
      <c r="E47" s="53">
        <v>73.97509855524828</v>
      </c>
      <c r="F47" s="53">
        <v>86.382259677434106</v>
      </c>
      <c r="G47" s="53"/>
      <c r="H47" s="55"/>
    </row>
    <row r="48" spans="1:8" x14ac:dyDescent="0.35">
      <c r="A48" s="56">
        <v>44286</v>
      </c>
      <c r="B48" s="54">
        <f>YEAR(A48)</f>
        <v>2021</v>
      </c>
      <c r="C48" s="54" t="s">
        <v>66</v>
      </c>
      <c r="D48" s="53">
        <v>97.638150834153137</v>
      </c>
      <c r="E48" s="53">
        <v>72.380905856273486</v>
      </c>
      <c r="F48" s="53">
        <v>89.371671809047314</v>
      </c>
      <c r="G48" s="53"/>
      <c r="H48" s="55"/>
    </row>
    <row r="49" spans="1:8" x14ac:dyDescent="0.35">
      <c r="A49" s="56">
        <v>44377</v>
      </c>
      <c r="B49" s="56"/>
      <c r="C49" s="54" t="s">
        <v>66</v>
      </c>
      <c r="D49" s="53">
        <v>110.61659273365356</v>
      </c>
      <c r="E49" s="53">
        <v>68.895125441218468</v>
      </c>
      <c r="F49" s="53">
        <v>92.10416127532234</v>
      </c>
      <c r="G49" s="53"/>
      <c r="H49" s="55"/>
    </row>
    <row r="50" spans="1:8" x14ac:dyDescent="0.35">
      <c r="A50" s="56">
        <v>44441</v>
      </c>
      <c r="B50" s="56"/>
      <c r="C50" s="54" t="s">
        <v>66</v>
      </c>
      <c r="D50" s="53">
        <v>104.76428630928605</v>
      </c>
      <c r="E50" s="53">
        <v>65.578236238768383</v>
      </c>
      <c r="F50" s="53">
        <v>94.225838471332864</v>
      </c>
      <c r="G50" s="53"/>
      <c r="H50" s="55"/>
    </row>
    <row r="51" spans="1:8" x14ac:dyDescent="0.35">
      <c r="A51" s="56">
        <v>44533</v>
      </c>
      <c r="B51" s="56"/>
      <c r="C51" s="54" t="s">
        <v>66</v>
      </c>
      <c r="D51" s="53">
        <v>102.53524503938631</v>
      </c>
      <c r="E51" s="53">
        <v>63.876258110159235</v>
      </c>
      <c r="F51" s="53">
        <v>94.904877966485145</v>
      </c>
      <c r="G51" s="53"/>
      <c r="H51" s="55"/>
    </row>
    <row r="52" spans="1:8" x14ac:dyDescent="0.35">
      <c r="A52" s="56">
        <v>44651</v>
      </c>
      <c r="B52" s="54">
        <f>YEAR(A52)</f>
        <v>2022</v>
      </c>
      <c r="C52" s="54" t="s">
        <v>66</v>
      </c>
      <c r="D52" s="53">
        <v>97.117495944222881</v>
      </c>
      <c r="E52" s="53">
        <v>64.246699687364412</v>
      </c>
      <c r="F52" s="53">
        <v>94.132375240485572</v>
      </c>
      <c r="G52" s="53"/>
    </row>
    <row r="53" spans="1:8" x14ac:dyDescent="0.35">
      <c r="A53" s="56">
        <v>44713</v>
      </c>
      <c r="B53" s="56"/>
      <c r="C53" s="54" t="s">
        <v>66</v>
      </c>
      <c r="D53" s="53">
        <v>106.51078794445665</v>
      </c>
      <c r="E53" s="53">
        <v>64.681168888859148</v>
      </c>
      <c r="F53" s="53">
        <v>92.524818288847953</v>
      </c>
      <c r="G53" s="53"/>
    </row>
    <row r="54" spans="1:8" x14ac:dyDescent="0.35">
      <c r="A54" s="56">
        <v>44806</v>
      </c>
      <c r="B54" s="56"/>
      <c r="C54" s="54" t="s">
        <v>66</v>
      </c>
      <c r="D54" s="53">
        <v>110.71698073390202</v>
      </c>
      <c r="E54" s="53">
        <v>66.760626365752813</v>
      </c>
      <c r="F54" s="53">
        <v>98.717514508793798</v>
      </c>
      <c r="G54" s="53"/>
    </row>
    <row r="55" spans="1:8" x14ac:dyDescent="0.35">
      <c r="A55" s="56">
        <v>44898</v>
      </c>
      <c r="B55" s="56"/>
      <c r="C55" s="54" t="s">
        <v>66</v>
      </c>
      <c r="D55" s="53">
        <v>109.66828068015546</v>
      </c>
      <c r="E55" s="53">
        <v>68.020935903475106</v>
      </c>
      <c r="F55" s="53">
        <v>97.580264231885536</v>
      </c>
      <c r="G55" s="53"/>
    </row>
    <row r="56" spans="1:8" x14ac:dyDescent="0.35">
      <c r="A56" s="56">
        <v>45016</v>
      </c>
      <c r="B56" s="54">
        <f>YEAR(A56)</f>
        <v>2023</v>
      </c>
      <c r="C56" s="54" t="s">
        <v>66</v>
      </c>
      <c r="D56" s="53">
        <v>108.66109181853427</v>
      </c>
      <c r="E56" s="53">
        <v>68.963912801446142</v>
      </c>
      <c r="F56" s="53">
        <v>97.592979259619796</v>
      </c>
      <c r="G56" s="53"/>
    </row>
    <row r="57" spans="1:8" x14ac:dyDescent="0.35">
      <c r="A57" s="56">
        <v>45078</v>
      </c>
      <c r="B57" s="56"/>
      <c r="C57" s="54" t="s">
        <v>66</v>
      </c>
      <c r="D57" s="53">
        <v>118.05739180494166</v>
      </c>
      <c r="E57" s="53">
        <v>68.878575782744804</v>
      </c>
      <c r="F57" s="53">
        <v>95.296945827849228</v>
      </c>
      <c r="G57" s="53"/>
    </row>
    <row r="58" spans="1:8" x14ac:dyDescent="0.35">
      <c r="A58" s="56">
        <v>45171</v>
      </c>
      <c r="B58" s="56"/>
      <c r="C58" s="54" t="s">
        <v>66</v>
      </c>
      <c r="D58" s="53">
        <v>122.84637912986389</v>
      </c>
      <c r="E58" s="53">
        <v>66.538110465319548</v>
      </c>
      <c r="F58" s="53">
        <v>92.676347390152898</v>
      </c>
      <c r="G58" s="53"/>
    </row>
    <row r="59" spans="1:8" x14ac:dyDescent="0.35">
      <c r="C59" s="54" t="s">
        <v>66</v>
      </c>
      <c r="D59" s="53">
        <v>119.62600275147832</v>
      </c>
      <c r="E59" s="53">
        <v>66.262435260947356</v>
      </c>
      <c r="F59" s="53">
        <v>89.073028677412708</v>
      </c>
    </row>
    <row r="61" spans="1:8" x14ac:dyDescent="0.35">
      <c r="A61" t="s">
        <v>185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A3A7F-F512-4766-B436-AE50D9BC0C0A}">
  <dimension ref="A1:I18"/>
  <sheetViews>
    <sheetView zoomScale="59" zoomScaleNormal="59" workbookViewId="0">
      <pane xSplit="1" ySplit="5" topLeftCell="B10" activePane="bottomRight" state="frozen"/>
      <selection activeCell="P7" sqref="P7"/>
      <selection pane="topRight" activeCell="P7" sqref="P7"/>
      <selection pane="bottomLeft" activeCell="P7" sqref="P7"/>
      <selection pane="bottomRight"/>
    </sheetView>
  </sheetViews>
  <sheetFormatPr defaultRowHeight="14.5" x14ac:dyDescent="0.35"/>
  <cols>
    <col min="1" max="1" width="32.81640625" customWidth="1"/>
    <col min="2" max="2" width="7.81640625" customWidth="1"/>
    <col min="3" max="3" width="9.453125" customWidth="1"/>
    <col min="6" max="6" width="16.90625" bestFit="1" customWidth="1"/>
    <col min="7" max="7" width="23.453125" bestFit="1" customWidth="1"/>
  </cols>
  <sheetData>
    <row r="1" spans="1:9" ht="26" x14ac:dyDescent="0.6">
      <c r="A1" s="158" t="s">
        <v>60</v>
      </c>
    </row>
    <row r="2" spans="1:9" x14ac:dyDescent="0.35">
      <c r="A2" t="s">
        <v>25</v>
      </c>
    </row>
    <row r="3" spans="1:9" x14ac:dyDescent="0.35">
      <c r="A3" t="s">
        <v>184</v>
      </c>
    </row>
    <row r="5" spans="1:9" s="43" customFormat="1" x14ac:dyDescent="0.35">
      <c r="B5" s="8" t="s">
        <v>50</v>
      </c>
      <c r="C5" s="8" t="s">
        <v>18</v>
      </c>
      <c r="D5" s="45" t="s">
        <v>19</v>
      </c>
      <c r="E5" s="45" t="s">
        <v>17</v>
      </c>
      <c r="F5" s="45" t="s">
        <v>16</v>
      </c>
      <c r="G5" s="44"/>
    </row>
    <row r="6" spans="1:9" ht="29" x14ac:dyDescent="0.35">
      <c r="A6" s="41" t="s">
        <v>51</v>
      </c>
      <c r="B6" s="33">
        <v>366.05200000000002</v>
      </c>
      <c r="C6" s="40">
        <v>358.81742276894983</v>
      </c>
      <c r="D6" s="39">
        <v>359.74764217524319</v>
      </c>
      <c r="E6" s="38">
        <v>320.66038820306903</v>
      </c>
      <c r="F6" s="37">
        <v>331.69098113397479</v>
      </c>
      <c r="G6" s="23"/>
    </row>
    <row r="7" spans="1:9" x14ac:dyDescent="0.35">
      <c r="A7" t="s">
        <v>52</v>
      </c>
      <c r="B7" s="33">
        <v>244.578</v>
      </c>
      <c r="C7" s="40">
        <v>205.55878200124994</v>
      </c>
      <c r="D7" s="39">
        <v>242.86608753501994</v>
      </c>
      <c r="E7" s="38">
        <v>289.77949479765186</v>
      </c>
      <c r="F7" s="37">
        <v>267.49995250445011</v>
      </c>
      <c r="G7" s="23"/>
      <c r="H7" s="4"/>
    </row>
    <row r="8" spans="1:9" x14ac:dyDescent="0.35">
      <c r="A8" t="s">
        <v>53</v>
      </c>
      <c r="B8" s="33">
        <v>241.37700000000001</v>
      </c>
      <c r="C8" s="40">
        <v>219.64426167574715</v>
      </c>
      <c r="D8" s="39">
        <v>237.90498142431792</v>
      </c>
      <c r="E8" s="38">
        <v>247.2498382481001</v>
      </c>
      <c r="F8" s="37">
        <v>251.3543683321702</v>
      </c>
      <c r="G8" s="23"/>
    </row>
    <row r="9" spans="1:9" ht="29" x14ac:dyDescent="0.35">
      <c r="A9" s="42" t="s">
        <v>72</v>
      </c>
      <c r="B9" s="33">
        <v>224.86099999999999</v>
      </c>
      <c r="C9" s="40">
        <v>235.366463012135</v>
      </c>
      <c r="D9" s="39">
        <v>234.36488076725601</v>
      </c>
      <c r="E9" s="38">
        <v>192.78382499600002</v>
      </c>
      <c r="F9" s="37">
        <v>191.85670193166001</v>
      </c>
      <c r="G9" s="23"/>
    </row>
    <row r="10" spans="1:9" x14ac:dyDescent="0.35">
      <c r="A10" t="s">
        <v>55</v>
      </c>
      <c r="B10" s="33">
        <v>103.16</v>
      </c>
      <c r="C10" s="40">
        <v>82.208356691140011</v>
      </c>
      <c r="D10" s="39">
        <v>111.5662438503</v>
      </c>
      <c r="E10" s="38">
        <v>78.872469894300025</v>
      </c>
      <c r="F10" s="37">
        <v>108.76805215714997</v>
      </c>
      <c r="G10" s="23"/>
    </row>
    <row r="11" spans="1:9" ht="29" x14ac:dyDescent="0.35">
      <c r="A11" s="41" t="s">
        <v>54</v>
      </c>
      <c r="B11" s="33">
        <v>139.83199999999999</v>
      </c>
      <c r="C11" s="40">
        <v>122.56274671994002</v>
      </c>
      <c r="D11" s="39">
        <v>127.64497440403001</v>
      </c>
      <c r="E11" s="38">
        <v>99.880067191460029</v>
      </c>
      <c r="F11" s="37">
        <v>104.14043347117001</v>
      </c>
      <c r="G11" s="23"/>
    </row>
    <row r="12" spans="1:9" x14ac:dyDescent="0.35">
      <c r="A12" t="s">
        <v>57</v>
      </c>
      <c r="B12" s="33">
        <v>127.631</v>
      </c>
      <c r="C12" s="40">
        <v>75.353441659809974</v>
      </c>
      <c r="D12" s="39">
        <v>90.20491789771998</v>
      </c>
      <c r="E12" s="38">
        <v>83.936681490399977</v>
      </c>
      <c r="F12" s="37">
        <v>70.842720637520003</v>
      </c>
      <c r="G12" s="23"/>
    </row>
    <row r="13" spans="1:9" x14ac:dyDescent="0.35">
      <c r="A13" t="s">
        <v>56</v>
      </c>
      <c r="B13" s="33">
        <v>117.991</v>
      </c>
      <c r="C13" s="40">
        <v>80.558616647539992</v>
      </c>
      <c r="D13" s="39">
        <v>95.200165627570044</v>
      </c>
      <c r="E13" s="38">
        <v>91.345950361480035</v>
      </c>
      <c r="F13" s="37">
        <v>67.298357910099995</v>
      </c>
      <c r="G13" s="23"/>
    </row>
    <row r="14" spans="1:9" x14ac:dyDescent="0.35">
      <c r="A14" t="s">
        <v>58</v>
      </c>
      <c r="B14" s="33">
        <v>53.244</v>
      </c>
      <c r="C14" s="40">
        <v>48.17813297882001</v>
      </c>
      <c r="D14" s="39">
        <v>62.12637940818999</v>
      </c>
      <c r="E14" s="38">
        <v>44.353348902070003</v>
      </c>
      <c r="F14" s="37">
        <v>51.454544358280003</v>
      </c>
      <c r="G14" s="23"/>
    </row>
    <row r="15" spans="1:9" x14ac:dyDescent="0.35">
      <c r="A15" t="s">
        <v>59</v>
      </c>
      <c r="B15" s="33">
        <v>76.700999999999993</v>
      </c>
      <c r="C15" s="40">
        <v>85.724552013100009</v>
      </c>
      <c r="D15" s="39">
        <v>43.878139921550002</v>
      </c>
      <c r="E15" s="38">
        <v>33.068227532200005</v>
      </c>
      <c r="F15" s="37">
        <v>33.781298830250002</v>
      </c>
      <c r="G15" s="23"/>
      <c r="I15" s="4"/>
    </row>
    <row r="16" spans="1:9" x14ac:dyDescent="0.35">
      <c r="B16" s="36"/>
      <c r="C16" s="36"/>
      <c r="D16" s="35"/>
      <c r="E16" s="35"/>
      <c r="F16" s="35"/>
      <c r="G16" s="23"/>
    </row>
    <row r="17" spans="1:7" x14ac:dyDescent="0.35">
      <c r="G17" s="34"/>
    </row>
    <row r="18" spans="1:7" x14ac:dyDescent="0.35">
      <c r="A18" s="17" t="s">
        <v>183</v>
      </c>
      <c r="B18" s="8"/>
    </row>
  </sheetData>
  <sortState xmlns:xlrd2="http://schemas.microsoft.com/office/spreadsheetml/2017/richdata2" ref="A6:I15">
    <sortCondition descending="1" ref="F6:F15"/>
  </sortState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8211C-2CD0-4477-AD7D-FFD0239FB9D7}">
  <dimension ref="A1:M79"/>
  <sheetViews>
    <sheetView zoomScale="64" zoomScaleNormal="64" workbookViewId="0">
      <pane xSplit="1" ySplit="3" topLeftCell="B28" activePane="bottomRight" state="frozen"/>
      <selection activeCell="P7" sqref="P7"/>
      <selection pane="topRight" activeCell="P7" sqref="P7"/>
      <selection pane="bottomLeft" activeCell="P7" sqref="P7"/>
      <selection pane="bottomRight"/>
    </sheetView>
  </sheetViews>
  <sheetFormatPr defaultColWidth="9.08984375" defaultRowHeight="14.5" x14ac:dyDescent="0.35"/>
  <cols>
    <col min="2" max="2" width="11.1796875" style="17" bestFit="1" customWidth="1"/>
  </cols>
  <sheetData>
    <row r="1" spans="1:4" ht="26" x14ac:dyDescent="0.6">
      <c r="A1" s="158" t="s">
        <v>62</v>
      </c>
    </row>
    <row r="2" spans="1:4" x14ac:dyDescent="0.35">
      <c r="C2" s="49"/>
      <c r="D2" s="17"/>
    </row>
    <row r="3" spans="1:4" x14ac:dyDescent="0.35">
      <c r="B3" s="17" t="s">
        <v>61</v>
      </c>
      <c r="C3" s="49"/>
      <c r="D3" s="48"/>
    </row>
    <row r="4" spans="1:4" x14ac:dyDescent="0.35">
      <c r="A4">
        <v>2010</v>
      </c>
      <c r="B4" s="17">
        <v>491000</v>
      </c>
      <c r="C4" s="49"/>
      <c r="D4" s="17"/>
    </row>
    <row r="5" spans="1:4" x14ac:dyDescent="0.35">
      <c r="B5" s="17">
        <v>497000</v>
      </c>
      <c r="C5" s="49"/>
      <c r="D5" s="17"/>
    </row>
    <row r="6" spans="1:4" x14ac:dyDescent="0.35">
      <c r="B6" s="17">
        <v>505000</v>
      </c>
      <c r="C6" s="49"/>
      <c r="D6" s="17"/>
    </row>
    <row r="7" spans="1:4" x14ac:dyDescent="0.35">
      <c r="B7" s="17">
        <v>504000</v>
      </c>
      <c r="C7" s="49"/>
      <c r="D7" s="17"/>
    </row>
    <row r="8" spans="1:4" x14ac:dyDescent="0.35">
      <c r="A8">
        <v>2011</v>
      </c>
      <c r="B8" s="17">
        <v>511000</v>
      </c>
      <c r="C8" s="49"/>
      <c r="D8" s="17"/>
    </row>
    <row r="9" spans="1:4" x14ac:dyDescent="0.35">
      <c r="B9" s="17">
        <v>517000</v>
      </c>
      <c r="C9" s="49"/>
      <c r="D9" s="17"/>
    </row>
    <row r="10" spans="1:4" x14ac:dyDescent="0.35">
      <c r="B10" s="17">
        <v>519000</v>
      </c>
      <c r="C10" s="49"/>
      <c r="D10" s="17"/>
    </row>
    <row r="11" spans="1:4" x14ac:dyDescent="0.35">
      <c r="B11" s="17">
        <v>518000</v>
      </c>
      <c r="C11" s="49"/>
      <c r="D11" s="17"/>
    </row>
    <row r="12" spans="1:4" x14ac:dyDescent="0.35">
      <c r="A12">
        <v>2012</v>
      </c>
      <c r="B12" s="17">
        <v>523000</v>
      </c>
      <c r="C12" s="49"/>
      <c r="D12" s="17"/>
    </row>
    <row r="13" spans="1:4" x14ac:dyDescent="0.35">
      <c r="B13" s="17">
        <v>534000</v>
      </c>
      <c r="C13" s="49"/>
      <c r="D13" s="17"/>
    </row>
    <row r="14" spans="1:4" x14ac:dyDescent="0.35">
      <c r="B14" s="17">
        <v>518000</v>
      </c>
      <c r="C14" s="49"/>
      <c r="D14" s="17"/>
    </row>
    <row r="15" spans="1:4" x14ac:dyDescent="0.35">
      <c r="B15" s="17">
        <v>515000</v>
      </c>
      <c r="C15" s="49"/>
      <c r="D15" s="17"/>
    </row>
    <row r="16" spans="1:4" x14ac:dyDescent="0.35">
      <c r="A16">
        <v>2013</v>
      </c>
      <c r="B16" s="17">
        <v>515000</v>
      </c>
      <c r="C16" s="49"/>
      <c r="D16" s="17"/>
    </row>
    <row r="17" spans="1:13" x14ac:dyDescent="0.35">
      <c r="B17" s="17">
        <v>511000</v>
      </c>
      <c r="C17" s="49"/>
      <c r="D17" s="17"/>
    </row>
    <row r="18" spans="1:13" x14ac:dyDescent="0.35">
      <c r="B18" s="17">
        <v>507000</v>
      </c>
      <c r="C18" s="52"/>
      <c r="D18" s="17"/>
    </row>
    <row r="19" spans="1:13" x14ac:dyDescent="0.35">
      <c r="B19" s="17">
        <v>499000</v>
      </c>
      <c r="C19" s="52"/>
      <c r="D19" s="17"/>
    </row>
    <row r="20" spans="1:13" x14ac:dyDescent="0.35">
      <c r="A20">
        <v>2014</v>
      </c>
      <c r="B20" s="17">
        <v>491000</v>
      </c>
      <c r="C20" s="49"/>
      <c r="D20" s="17"/>
    </row>
    <row r="21" spans="1:13" x14ac:dyDescent="0.35">
      <c r="B21" s="17">
        <v>491000</v>
      </c>
      <c r="C21" s="52"/>
      <c r="D21" s="17"/>
    </row>
    <row r="22" spans="1:13" x14ac:dyDescent="0.35">
      <c r="B22" s="17">
        <v>498000</v>
      </c>
      <c r="C22" s="52"/>
      <c r="D22" s="17"/>
    </row>
    <row r="23" spans="1:13" x14ac:dyDescent="0.35">
      <c r="B23" s="17">
        <v>491000</v>
      </c>
      <c r="C23" s="52"/>
      <c r="D23" s="17"/>
    </row>
    <row r="24" spans="1:13" x14ac:dyDescent="0.35">
      <c r="A24">
        <v>2015</v>
      </c>
      <c r="B24" s="17">
        <v>490000</v>
      </c>
      <c r="C24" s="49"/>
      <c r="D24" s="17"/>
      <c r="E24" s="17"/>
    </row>
    <row r="25" spans="1:13" x14ac:dyDescent="0.35">
      <c r="B25" s="17">
        <v>489000</v>
      </c>
      <c r="C25" s="52"/>
      <c r="D25" s="17"/>
      <c r="E25" s="17"/>
    </row>
    <row r="26" spans="1:13" x14ac:dyDescent="0.35">
      <c r="B26" s="17">
        <v>476000</v>
      </c>
      <c r="C26" s="52"/>
      <c r="D26" s="17"/>
      <c r="E26" s="17"/>
    </row>
    <row r="27" spans="1:13" x14ac:dyDescent="0.35">
      <c r="B27" s="17">
        <v>459000</v>
      </c>
      <c r="C27" s="52"/>
      <c r="D27" s="17"/>
      <c r="E27" s="17"/>
      <c r="M27" s="50"/>
    </row>
    <row r="28" spans="1:13" x14ac:dyDescent="0.35">
      <c r="A28">
        <v>2016</v>
      </c>
      <c r="B28" s="16">
        <v>458000</v>
      </c>
      <c r="C28" s="49"/>
      <c r="D28" s="17"/>
      <c r="E28" s="17"/>
    </row>
    <row r="29" spans="1:13" x14ac:dyDescent="0.35">
      <c r="B29" s="16">
        <v>458000</v>
      </c>
      <c r="E29" s="17"/>
    </row>
    <row r="30" spans="1:13" x14ac:dyDescent="0.35">
      <c r="B30" s="16">
        <v>458000</v>
      </c>
      <c r="E30" s="17"/>
    </row>
    <row r="31" spans="1:13" x14ac:dyDescent="0.35">
      <c r="B31" s="16">
        <v>456000</v>
      </c>
      <c r="E31" s="17"/>
    </row>
    <row r="32" spans="1:13" x14ac:dyDescent="0.35">
      <c r="A32">
        <v>2017</v>
      </c>
      <c r="B32" s="17">
        <v>464000</v>
      </c>
    </row>
    <row r="33" spans="1:13" x14ac:dyDescent="0.35">
      <c r="B33" s="17">
        <v>471000</v>
      </c>
      <c r="C33" s="50"/>
      <c r="D33" s="50"/>
      <c r="E33" s="50"/>
      <c r="F33" s="50"/>
      <c r="G33" s="50"/>
      <c r="H33" s="50"/>
      <c r="I33" s="50"/>
      <c r="J33" s="50"/>
    </row>
    <row r="34" spans="1:13" x14ac:dyDescent="0.35">
      <c r="B34" s="17">
        <v>460000</v>
      </c>
    </row>
    <row r="35" spans="1:13" x14ac:dyDescent="0.35">
      <c r="B35" s="17">
        <v>457000</v>
      </c>
    </row>
    <row r="36" spans="1:13" x14ac:dyDescent="0.35">
      <c r="A36">
        <v>2018</v>
      </c>
      <c r="B36" s="17">
        <v>454000</v>
      </c>
    </row>
    <row r="37" spans="1:13" x14ac:dyDescent="0.35">
      <c r="B37" s="17">
        <v>459000</v>
      </c>
    </row>
    <row r="38" spans="1:13" x14ac:dyDescent="0.35">
      <c r="B38" s="17">
        <v>456000</v>
      </c>
    </row>
    <row r="39" spans="1:13" x14ac:dyDescent="0.35">
      <c r="B39" s="17">
        <v>453000</v>
      </c>
    </row>
    <row r="40" spans="1:13" x14ac:dyDescent="0.35">
      <c r="A40">
        <v>2019</v>
      </c>
      <c r="B40" s="17">
        <v>455000</v>
      </c>
    </row>
    <row r="41" spans="1:13" s="8" customFormat="1" x14ac:dyDescent="0.35">
      <c r="A41"/>
      <c r="B41" s="17">
        <v>462000</v>
      </c>
      <c r="M41" s="51"/>
    </row>
    <row r="42" spans="1:13" x14ac:dyDescent="0.35">
      <c r="B42" s="17">
        <v>463000</v>
      </c>
      <c r="M42" s="50"/>
    </row>
    <row r="43" spans="1:13" x14ac:dyDescent="0.35">
      <c r="B43" s="17">
        <v>452000</v>
      </c>
    </row>
    <row r="44" spans="1:13" x14ac:dyDescent="0.35">
      <c r="A44">
        <v>2020</v>
      </c>
      <c r="B44" s="17">
        <v>456000</v>
      </c>
    </row>
    <row r="45" spans="1:13" x14ac:dyDescent="0.35">
      <c r="B45" s="17">
        <v>452000</v>
      </c>
    </row>
    <row r="46" spans="1:13" x14ac:dyDescent="0.35">
      <c r="B46" s="17">
        <v>453000</v>
      </c>
      <c r="C46" s="17"/>
    </row>
    <row r="47" spans="1:13" x14ac:dyDescent="0.35">
      <c r="B47" s="17">
        <v>452000</v>
      </c>
      <c r="M47" s="50"/>
    </row>
    <row r="48" spans="1:13" x14ac:dyDescent="0.35">
      <c r="A48" s="8">
        <v>2021</v>
      </c>
      <c r="B48" s="17">
        <v>459000</v>
      </c>
      <c r="M48" s="50"/>
    </row>
    <row r="49" spans="1:13" x14ac:dyDescent="0.35">
      <c r="B49" s="50">
        <v>457000</v>
      </c>
    </row>
    <row r="50" spans="1:13" x14ac:dyDescent="0.35">
      <c r="B50" s="50">
        <v>465000</v>
      </c>
    </row>
    <row r="51" spans="1:13" x14ac:dyDescent="0.35">
      <c r="B51" s="50">
        <v>458000</v>
      </c>
      <c r="C51" s="17"/>
    </row>
    <row r="52" spans="1:13" x14ac:dyDescent="0.35">
      <c r="A52">
        <v>2022</v>
      </c>
      <c r="B52" s="17">
        <v>458000</v>
      </c>
    </row>
    <row r="53" spans="1:13" x14ac:dyDescent="0.35">
      <c r="B53" s="17">
        <v>478000</v>
      </c>
    </row>
    <row r="54" spans="1:13" x14ac:dyDescent="0.35">
      <c r="B54" s="16">
        <v>469000</v>
      </c>
      <c r="M54" s="50"/>
    </row>
    <row r="55" spans="1:13" x14ac:dyDescent="0.35">
      <c r="B55" s="17">
        <v>472000</v>
      </c>
      <c r="M55" s="50"/>
    </row>
    <row r="56" spans="1:13" x14ac:dyDescent="0.35">
      <c r="A56">
        <v>2023</v>
      </c>
      <c r="B56" s="17">
        <v>476000</v>
      </c>
    </row>
    <row r="57" spans="1:13" x14ac:dyDescent="0.35">
      <c r="B57" s="17">
        <v>479000</v>
      </c>
    </row>
    <row r="58" spans="1:13" x14ac:dyDescent="0.35">
      <c r="B58" s="17">
        <v>481000</v>
      </c>
    </row>
    <row r="60" spans="1:13" x14ac:dyDescent="0.35">
      <c r="M60" s="50"/>
    </row>
    <row r="61" spans="1:13" x14ac:dyDescent="0.35">
      <c r="A61" t="s">
        <v>187</v>
      </c>
    </row>
    <row r="63" spans="1:13" x14ac:dyDescent="0.35">
      <c r="M63" s="50"/>
    </row>
    <row r="66" spans="13:13" x14ac:dyDescent="0.35">
      <c r="M66" s="50"/>
    </row>
    <row r="69" spans="13:13" x14ac:dyDescent="0.35">
      <c r="M69" s="50"/>
    </row>
    <row r="72" spans="13:13" x14ac:dyDescent="0.35">
      <c r="M72" s="50"/>
    </row>
    <row r="73" spans="13:13" x14ac:dyDescent="0.35">
      <c r="M73" s="50"/>
    </row>
    <row r="75" spans="13:13" x14ac:dyDescent="0.35">
      <c r="M75" s="50"/>
    </row>
    <row r="79" spans="13:13" x14ac:dyDescent="0.35">
      <c r="M79" s="50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9432-15B3-41F1-9D34-1BD8D54E4E48}">
  <dimension ref="A1:V202"/>
  <sheetViews>
    <sheetView zoomScale="80" zoomScaleNormal="80" zoomScalePageLayoutView="39" workbookViewId="0">
      <pane xSplit="2" ySplit="3" topLeftCell="C4" activePane="bottomRight" state="frozen"/>
      <selection activeCell="J4" sqref="J4:J59"/>
      <selection pane="topRight" activeCell="J4" sqref="J4:J59"/>
      <selection pane="bottomLeft" activeCell="J4" sqref="J4:J59"/>
      <selection pane="bottomRight"/>
    </sheetView>
  </sheetViews>
  <sheetFormatPr defaultColWidth="8.90625" defaultRowHeight="14.5" x14ac:dyDescent="0.35"/>
  <cols>
    <col min="4" max="5" width="11" bestFit="1" customWidth="1"/>
    <col min="6" max="6" width="9.90625" bestFit="1" customWidth="1"/>
  </cols>
  <sheetData>
    <row r="1" spans="1:22" ht="26" x14ac:dyDescent="0.6">
      <c r="A1" s="158" t="s">
        <v>84</v>
      </c>
      <c r="B1" s="64"/>
      <c r="C1" s="62"/>
      <c r="D1" s="62"/>
      <c r="E1" s="62"/>
      <c r="F1" s="62"/>
      <c r="G1" s="62"/>
      <c r="H1" s="62"/>
      <c r="I1" s="73"/>
      <c r="J1" s="64"/>
      <c r="K1" s="62"/>
      <c r="L1" s="62"/>
      <c r="M1" s="62"/>
      <c r="N1" s="62"/>
      <c r="O1" s="73"/>
      <c r="P1" s="64"/>
      <c r="Q1" s="62"/>
      <c r="R1" s="62"/>
      <c r="S1" s="62"/>
      <c r="T1" s="62"/>
      <c r="U1" s="62"/>
      <c r="V1" s="62"/>
    </row>
    <row r="2" spans="1:22" x14ac:dyDescent="0.35">
      <c r="A2" s="73"/>
      <c r="B2" s="64"/>
      <c r="C2" s="62" t="s">
        <v>83</v>
      </c>
      <c r="D2" s="62"/>
      <c r="E2" s="62"/>
      <c r="F2" s="62"/>
      <c r="G2" s="62"/>
      <c r="H2" s="62"/>
      <c r="I2" s="73"/>
      <c r="J2" s="64"/>
      <c r="K2" s="62" t="s">
        <v>82</v>
      </c>
      <c r="L2" s="62"/>
      <c r="M2" s="62"/>
      <c r="N2" s="62"/>
      <c r="O2" s="73"/>
      <c r="P2" s="64"/>
      <c r="Q2" s="62" t="s">
        <v>81</v>
      </c>
      <c r="R2" s="62"/>
      <c r="S2" s="62"/>
      <c r="T2" s="62"/>
      <c r="U2" s="62"/>
      <c r="V2" s="62"/>
    </row>
    <row r="3" spans="1:22" x14ac:dyDescent="0.35">
      <c r="A3" s="62"/>
      <c r="B3" s="64"/>
      <c r="C3" s="64" t="s">
        <v>78</v>
      </c>
      <c r="D3" s="64" t="s">
        <v>77</v>
      </c>
      <c r="E3" s="64" t="s">
        <v>80</v>
      </c>
      <c r="F3" s="64" t="s">
        <v>79</v>
      </c>
      <c r="G3" s="64"/>
      <c r="H3" s="62"/>
      <c r="I3" s="62"/>
      <c r="J3" s="64"/>
      <c r="K3" s="62" t="s">
        <v>78</v>
      </c>
      <c r="L3" s="62" t="s">
        <v>77</v>
      </c>
      <c r="M3" s="62" t="s">
        <v>76</v>
      </c>
      <c r="N3" s="62"/>
      <c r="O3" s="62"/>
      <c r="P3" s="64"/>
      <c r="Q3" s="62" t="s">
        <v>78</v>
      </c>
      <c r="R3" s="62" t="s">
        <v>77</v>
      </c>
      <c r="S3" s="62" t="s">
        <v>76</v>
      </c>
      <c r="T3" s="62"/>
      <c r="U3" s="62"/>
      <c r="V3" s="62"/>
    </row>
    <row r="4" spans="1:22" x14ac:dyDescent="0.35">
      <c r="A4" s="62">
        <v>2010</v>
      </c>
      <c r="B4" s="64" t="s">
        <v>75</v>
      </c>
      <c r="C4" s="67">
        <v>128.52685</v>
      </c>
      <c r="D4" s="67">
        <v>136.98899</v>
      </c>
      <c r="E4" s="2">
        <v>0.49852158486102893</v>
      </c>
      <c r="F4" s="72">
        <v>7.4</v>
      </c>
      <c r="G4" s="64"/>
      <c r="H4" s="62"/>
      <c r="I4" s="62">
        <v>2010</v>
      </c>
      <c r="J4" s="64" t="s">
        <v>66</v>
      </c>
      <c r="K4" s="68">
        <f t="shared" ref="K4:K39" si="0">C4/E4</f>
        <v>257.81601820877819</v>
      </c>
      <c r="L4" s="68">
        <f t="shared" ref="L4:L39" si="1">D4/E4</f>
        <v>274.79048883748521</v>
      </c>
      <c r="M4" s="65">
        <f t="shared" ref="M4:M35" si="2">K4-L4</f>
        <v>-16.974470628707024</v>
      </c>
      <c r="N4" s="62"/>
      <c r="O4" s="62">
        <v>2010</v>
      </c>
      <c r="P4" s="64" t="s">
        <v>75</v>
      </c>
      <c r="Q4" s="64">
        <f t="shared" ref="Q4:Q35" si="3">C4/F4</f>
        <v>17.368493243243243</v>
      </c>
      <c r="R4" s="64">
        <f t="shared" ref="R4:R35" si="4">D4/F4</f>
        <v>18.512025675675677</v>
      </c>
      <c r="S4" s="63">
        <f t="shared" ref="S4:S35" si="5">Q4-R4</f>
        <v>-1.1435324324324334</v>
      </c>
      <c r="T4" s="62"/>
      <c r="U4" s="62"/>
      <c r="V4" s="62"/>
    </row>
    <row r="5" spans="1:22" x14ac:dyDescent="0.35">
      <c r="A5" s="62"/>
      <c r="B5" s="64" t="s">
        <v>74</v>
      </c>
      <c r="C5" s="67">
        <v>146.90540000000001</v>
      </c>
      <c r="D5" s="67">
        <v>143.46820000000002</v>
      </c>
      <c r="E5" s="2">
        <v>0.50354819633353054</v>
      </c>
      <c r="F5" s="72">
        <v>7.6</v>
      </c>
      <c r="G5" s="64"/>
      <c r="H5" s="62"/>
      <c r="I5" s="62"/>
      <c r="J5" s="64" t="s">
        <v>66</v>
      </c>
      <c r="K5" s="68">
        <f t="shared" si="0"/>
        <v>291.74049489136814</v>
      </c>
      <c r="L5" s="68">
        <f t="shared" si="1"/>
        <v>284.91453458602467</v>
      </c>
      <c r="M5" s="65">
        <f t="shared" si="2"/>
        <v>6.8259603053434716</v>
      </c>
      <c r="N5" s="62"/>
      <c r="O5" s="62"/>
      <c r="P5" s="64" t="s">
        <v>74</v>
      </c>
      <c r="Q5" s="64">
        <f t="shared" si="3"/>
        <v>19.329657894736844</v>
      </c>
      <c r="R5" s="64">
        <f t="shared" si="4"/>
        <v>18.87739473684211</v>
      </c>
      <c r="S5" s="63">
        <f t="shared" si="5"/>
        <v>0.45226315789473404</v>
      </c>
      <c r="T5" s="62"/>
      <c r="U5" s="62"/>
      <c r="V5" s="62"/>
    </row>
    <row r="6" spans="1:22" x14ac:dyDescent="0.35">
      <c r="A6" s="62"/>
      <c r="B6" s="64" t="s">
        <v>64</v>
      </c>
      <c r="C6" s="67">
        <v>157.69399999999999</v>
      </c>
      <c r="D6" s="67">
        <v>156.72220000000002</v>
      </c>
      <c r="E6" s="2">
        <v>0.50768775872264926</v>
      </c>
      <c r="F6" s="72">
        <v>7.1</v>
      </c>
      <c r="G6" s="64"/>
      <c r="H6" s="62"/>
      <c r="I6" s="62"/>
      <c r="J6" s="64" t="s">
        <v>66</v>
      </c>
      <c r="K6" s="68">
        <f t="shared" si="0"/>
        <v>310.61217705299941</v>
      </c>
      <c r="L6" s="68">
        <f t="shared" si="1"/>
        <v>308.69800838672109</v>
      </c>
      <c r="M6" s="65">
        <f t="shared" si="2"/>
        <v>1.9141686662783286</v>
      </c>
      <c r="N6" s="62"/>
      <c r="O6" s="62"/>
      <c r="P6" s="64" t="s">
        <v>64</v>
      </c>
      <c r="Q6" s="64">
        <f t="shared" si="3"/>
        <v>22.210422535211269</v>
      </c>
      <c r="R6" s="64">
        <f t="shared" si="4"/>
        <v>22.073549295774651</v>
      </c>
      <c r="S6" s="63">
        <f t="shared" si="5"/>
        <v>0.13687323943661767</v>
      </c>
      <c r="T6" s="62"/>
      <c r="U6" s="62"/>
      <c r="V6" s="62"/>
    </row>
    <row r="7" spans="1:22" x14ac:dyDescent="0.35">
      <c r="A7" s="62"/>
      <c r="B7" s="64" t="s">
        <v>65</v>
      </c>
      <c r="C7" s="67">
        <v>163.9127</v>
      </c>
      <c r="D7" s="67">
        <v>148.39349999999999</v>
      </c>
      <c r="E7" s="2">
        <v>0.51005322294500299</v>
      </c>
      <c r="F7" s="72">
        <v>6.8</v>
      </c>
      <c r="G7" s="64"/>
      <c r="H7" s="62"/>
      <c r="I7" s="62"/>
      <c r="J7" s="64" t="s">
        <v>66</v>
      </c>
      <c r="K7" s="68">
        <f t="shared" si="0"/>
        <v>321.36391385507244</v>
      </c>
      <c r="L7" s="68">
        <f t="shared" si="1"/>
        <v>290.93728521739126</v>
      </c>
      <c r="M7" s="65">
        <f t="shared" si="2"/>
        <v>30.426628637681176</v>
      </c>
      <c r="N7" s="62"/>
      <c r="O7" s="62"/>
      <c r="P7" s="64" t="s">
        <v>65</v>
      </c>
      <c r="Q7" s="64">
        <f t="shared" si="3"/>
        <v>24.104808823529414</v>
      </c>
      <c r="R7" s="64">
        <f t="shared" si="4"/>
        <v>21.822573529411763</v>
      </c>
      <c r="S7" s="63">
        <f t="shared" si="5"/>
        <v>2.2822352941176511</v>
      </c>
      <c r="T7" s="62"/>
      <c r="U7" s="62"/>
      <c r="V7" s="62"/>
    </row>
    <row r="8" spans="1:22" x14ac:dyDescent="0.35">
      <c r="A8" s="62">
        <v>2011</v>
      </c>
      <c r="B8" s="64" t="s">
        <v>75</v>
      </c>
      <c r="C8" s="67">
        <v>157.23270000000002</v>
      </c>
      <c r="D8" s="67">
        <v>161.5386</v>
      </c>
      <c r="E8" s="2">
        <v>0.51744529863985811</v>
      </c>
      <c r="F8" s="72">
        <v>6.9</v>
      </c>
      <c r="G8" s="64"/>
      <c r="H8" s="62"/>
      <c r="I8" s="62">
        <v>2011</v>
      </c>
      <c r="J8" s="64" t="s">
        <v>66</v>
      </c>
      <c r="K8" s="68">
        <f t="shared" si="0"/>
        <v>303.8634236571429</v>
      </c>
      <c r="L8" s="68">
        <f t="shared" si="1"/>
        <v>312.18488297142858</v>
      </c>
      <c r="M8" s="65">
        <f t="shared" si="2"/>
        <v>-8.3214593142856756</v>
      </c>
      <c r="N8" s="62"/>
      <c r="O8" s="62">
        <v>2011</v>
      </c>
      <c r="P8" s="64" t="s">
        <v>75</v>
      </c>
      <c r="Q8" s="64">
        <f t="shared" si="3"/>
        <v>22.787347826086958</v>
      </c>
      <c r="R8" s="64">
        <f t="shared" si="4"/>
        <v>23.411391304347827</v>
      </c>
      <c r="S8" s="63">
        <f t="shared" si="5"/>
        <v>-0.62404347826086948</v>
      </c>
      <c r="T8" s="62"/>
      <c r="U8" s="62"/>
      <c r="V8" s="62"/>
    </row>
    <row r="9" spans="1:22" x14ac:dyDescent="0.35">
      <c r="A9" s="62"/>
      <c r="B9" s="64" t="s">
        <v>74</v>
      </c>
      <c r="C9" s="67">
        <v>168.53639999999999</v>
      </c>
      <c r="D9" s="67">
        <v>167.143</v>
      </c>
      <c r="E9" s="2">
        <v>0.52690715552927259</v>
      </c>
      <c r="F9" s="72">
        <v>6.8</v>
      </c>
      <c r="G9" s="64"/>
      <c r="H9" s="62"/>
      <c r="I9" s="62"/>
      <c r="J9" s="64" t="s">
        <v>66</v>
      </c>
      <c r="K9" s="68">
        <f t="shared" si="0"/>
        <v>319.85976700336698</v>
      </c>
      <c r="L9" s="68">
        <f t="shared" si="1"/>
        <v>317.21527833894504</v>
      </c>
      <c r="M9" s="65">
        <f t="shared" si="2"/>
        <v>2.6444886644219423</v>
      </c>
      <c r="N9" s="62"/>
      <c r="O9" s="62"/>
      <c r="P9" s="64" t="s">
        <v>74</v>
      </c>
      <c r="Q9" s="64">
        <f t="shared" si="3"/>
        <v>24.784764705882353</v>
      </c>
      <c r="R9" s="64">
        <f t="shared" si="4"/>
        <v>24.579852941176473</v>
      </c>
      <c r="S9" s="63">
        <f t="shared" si="5"/>
        <v>0.20491176470588002</v>
      </c>
      <c r="T9" s="62"/>
      <c r="U9" s="62"/>
      <c r="V9" s="62"/>
    </row>
    <row r="10" spans="1:22" x14ac:dyDescent="0.35">
      <c r="A10" s="62"/>
      <c r="B10" s="64" t="s">
        <v>64</v>
      </c>
      <c r="C10" s="67">
        <v>185.27029999999999</v>
      </c>
      <c r="D10" s="67">
        <v>190.39609999999999</v>
      </c>
      <c r="E10" s="2">
        <v>0.53548196333530451</v>
      </c>
      <c r="F10" s="71">
        <v>7.5</v>
      </c>
      <c r="G10" s="64"/>
      <c r="H10" s="62"/>
      <c r="I10" s="62"/>
      <c r="J10" s="64" t="s">
        <v>66</v>
      </c>
      <c r="K10" s="68">
        <f t="shared" si="0"/>
        <v>345.98793738266153</v>
      </c>
      <c r="L10" s="68">
        <f t="shared" si="1"/>
        <v>355.56024859193815</v>
      </c>
      <c r="M10" s="65">
        <f t="shared" si="2"/>
        <v>-9.57231120927662</v>
      </c>
      <c r="N10" s="62"/>
      <c r="O10" s="62"/>
      <c r="P10" s="64" t="s">
        <v>64</v>
      </c>
      <c r="Q10" s="64">
        <f t="shared" si="3"/>
        <v>24.702706666666664</v>
      </c>
      <c r="R10" s="64">
        <f t="shared" si="4"/>
        <v>25.386146666666665</v>
      </c>
      <c r="S10" s="63">
        <f t="shared" si="5"/>
        <v>-0.68344000000000094</v>
      </c>
      <c r="T10" s="62"/>
      <c r="U10" s="62"/>
      <c r="V10" s="62"/>
    </row>
    <row r="11" spans="1:22" x14ac:dyDescent="0.35">
      <c r="A11" s="62"/>
      <c r="B11" s="64" t="s">
        <v>65</v>
      </c>
      <c r="C11" s="67">
        <v>192.62980000000002</v>
      </c>
      <c r="D11" s="67">
        <v>205.52189999999999</v>
      </c>
      <c r="E11" s="2">
        <v>0.54080425783560027</v>
      </c>
      <c r="F11" s="71">
        <v>8.1999999999999993</v>
      </c>
      <c r="G11" s="64"/>
      <c r="H11" s="62"/>
      <c r="I11" s="62"/>
      <c r="J11" s="64" t="s">
        <v>66</v>
      </c>
      <c r="K11" s="68">
        <f t="shared" si="0"/>
        <v>356.1913524330235</v>
      </c>
      <c r="L11" s="68">
        <f t="shared" si="1"/>
        <v>380.03010705303438</v>
      </c>
      <c r="M11" s="65">
        <f t="shared" si="2"/>
        <v>-23.838754620010889</v>
      </c>
      <c r="N11" s="62"/>
      <c r="O11" s="62"/>
      <c r="P11" s="64" t="s">
        <v>65</v>
      </c>
      <c r="Q11" s="64">
        <f t="shared" si="3"/>
        <v>23.49143902439025</v>
      </c>
      <c r="R11" s="64">
        <f t="shared" si="4"/>
        <v>25.063646341463414</v>
      </c>
      <c r="S11" s="63">
        <f t="shared" si="5"/>
        <v>-1.5722073170731647</v>
      </c>
      <c r="T11" s="62"/>
      <c r="U11" s="62"/>
      <c r="V11" s="62"/>
    </row>
    <row r="12" spans="1:22" x14ac:dyDescent="0.35">
      <c r="A12" s="62">
        <v>2012</v>
      </c>
      <c r="B12" s="64" t="s">
        <v>75</v>
      </c>
      <c r="C12" s="67">
        <v>171.57160000000002</v>
      </c>
      <c r="D12" s="67">
        <v>198.06680000000003</v>
      </c>
      <c r="E12" s="2">
        <v>0.54937906564163219</v>
      </c>
      <c r="F12" s="71">
        <v>7.6</v>
      </c>
      <c r="G12" s="64"/>
      <c r="H12" s="62"/>
      <c r="I12" s="62">
        <v>2012</v>
      </c>
      <c r="J12" s="64" t="s">
        <v>66</v>
      </c>
      <c r="K12" s="68">
        <f t="shared" si="0"/>
        <v>312.30094251883747</v>
      </c>
      <c r="L12" s="68">
        <f t="shared" si="1"/>
        <v>360.52848094725516</v>
      </c>
      <c r="M12" s="65">
        <f t="shared" si="2"/>
        <v>-48.227538428417688</v>
      </c>
      <c r="N12" s="62"/>
      <c r="O12" s="62">
        <v>2012</v>
      </c>
      <c r="P12" s="64" t="s">
        <v>75</v>
      </c>
      <c r="Q12" s="64">
        <f t="shared" si="3"/>
        <v>22.575210526315793</v>
      </c>
      <c r="R12" s="64">
        <f t="shared" si="4"/>
        <v>26.061421052631584</v>
      </c>
      <c r="S12" s="63">
        <f t="shared" si="5"/>
        <v>-3.4862105263157908</v>
      </c>
      <c r="T12" s="62"/>
      <c r="U12" s="62"/>
      <c r="V12" s="62"/>
    </row>
    <row r="13" spans="1:22" x14ac:dyDescent="0.35">
      <c r="A13" s="62"/>
      <c r="B13" s="64" t="s">
        <v>74</v>
      </c>
      <c r="C13" s="67">
        <v>176.64229999999998</v>
      </c>
      <c r="D13" s="67">
        <v>201.17069999999998</v>
      </c>
      <c r="E13" s="2">
        <v>0.55765819041986986</v>
      </c>
      <c r="F13" s="71">
        <v>8.4</v>
      </c>
      <c r="G13" s="64"/>
      <c r="H13" s="62"/>
      <c r="I13" s="62"/>
      <c r="J13" s="64" t="s">
        <v>66</v>
      </c>
      <c r="K13" s="68">
        <f t="shared" si="0"/>
        <v>316.75729512195119</v>
      </c>
      <c r="L13" s="68">
        <f t="shared" si="1"/>
        <v>360.74194453870626</v>
      </c>
      <c r="M13" s="65">
        <f t="shared" si="2"/>
        <v>-43.984649416755076</v>
      </c>
      <c r="N13" s="62"/>
      <c r="O13" s="62"/>
      <c r="P13" s="64" t="s">
        <v>74</v>
      </c>
      <c r="Q13" s="64">
        <f t="shared" si="3"/>
        <v>21.028845238095233</v>
      </c>
      <c r="R13" s="64">
        <f t="shared" si="4"/>
        <v>23.948892857142855</v>
      </c>
      <c r="S13" s="63">
        <f t="shared" si="5"/>
        <v>-2.9200476190476223</v>
      </c>
      <c r="T13" s="62"/>
      <c r="U13" s="62"/>
      <c r="V13" s="62"/>
    </row>
    <row r="14" spans="1:22" x14ac:dyDescent="0.35">
      <c r="A14" s="62"/>
      <c r="B14" s="64" t="s">
        <v>64</v>
      </c>
      <c r="C14" s="67">
        <v>181.62620000000001</v>
      </c>
      <c r="D14" s="67">
        <v>214.29840000000002</v>
      </c>
      <c r="E14" s="2">
        <v>0.56268480189237136</v>
      </c>
      <c r="F14" s="71">
        <v>8.3000000000000007</v>
      </c>
      <c r="G14" s="64"/>
      <c r="H14" s="62"/>
      <c r="I14" s="62"/>
      <c r="J14" s="64" t="s">
        <v>66</v>
      </c>
      <c r="K14" s="68">
        <f t="shared" si="0"/>
        <v>322.78497551234898</v>
      </c>
      <c r="L14" s="68">
        <f t="shared" si="1"/>
        <v>380.84981019442989</v>
      </c>
      <c r="M14" s="65">
        <f t="shared" si="2"/>
        <v>-58.064834682080914</v>
      </c>
      <c r="N14" s="62"/>
      <c r="O14" s="62"/>
      <c r="P14" s="64" t="s">
        <v>64</v>
      </c>
      <c r="Q14" s="64">
        <f t="shared" si="3"/>
        <v>21.882674698795181</v>
      </c>
      <c r="R14" s="64">
        <f t="shared" si="4"/>
        <v>25.819084337349398</v>
      </c>
      <c r="S14" s="63">
        <f t="shared" si="5"/>
        <v>-3.9364096385542169</v>
      </c>
      <c r="T14" s="62"/>
      <c r="U14" s="62"/>
      <c r="V14" s="62"/>
    </row>
    <row r="15" spans="1:22" x14ac:dyDescent="0.35">
      <c r="A15" s="62"/>
      <c r="B15" s="64" t="s">
        <v>65</v>
      </c>
      <c r="C15" s="67">
        <v>186.66560000000001</v>
      </c>
      <c r="D15" s="67">
        <v>219.001</v>
      </c>
      <c r="E15" s="2">
        <v>0.57125960969840339</v>
      </c>
      <c r="F15" s="71">
        <v>8.6</v>
      </c>
      <c r="G15" s="64"/>
      <c r="H15" s="62"/>
      <c r="I15" s="62"/>
      <c r="J15" s="64" t="s">
        <v>66</v>
      </c>
      <c r="K15" s="68">
        <f t="shared" si="0"/>
        <v>326.76141780538302</v>
      </c>
      <c r="L15" s="68">
        <f t="shared" si="1"/>
        <v>383.36510455486535</v>
      </c>
      <c r="M15" s="65">
        <f t="shared" si="2"/>
        <v>-56.603686749482335</v>
      </c>
      <c r="N15" s="62"/>
      <c r="O15" s="62"/>
      <c r="P15" s="64" t="s">
        <v>65</v>
      </c>
      <c r="Q15" s="64">
        <f t="shared" si="3"/>
        <v>21.705302325581396</v>
      </c>
      <c r="R15" s="64">
        <f t="shared" si="4"/>
        <v>25.465232558139537</v>
      </c>
      <c r="S15" s="63">
        <f t="shared" si="5"/>
        <v>-3.7599302325581405</v>
      </c>
      <c r="T15" s="62"/>
      <c r="U15" s="62"/>
      <c r="V15" s="62"/>
    </row>
    <row r="16" spans="1:22" x14ac:dyDescent="0.35">
      <c r="A16" s="62">
        <v>2013</v>
      </c>
      <c r="B16" s="64" t="s">
        <v>75</v>
      </c>
      <c r="C16" s="67">
        <v>178.93490000000003</v>
      </c>
      <c r="D16" s="67">
        <v>221.49449999999999</v>
      </c>
      <c r="E16" s="2">
        <v>0.58072146658781776</v>
      </c>
      <c r="F16" s="71">
        <v>9.1999999999999993</v>
      </c>
      <c r="G16" s="64"/>
      <c r="H16" s="62"/>
      <c r="I16" s="62">
        <v>2013</v>
      </c>
      <c r="J16" s="64" t="s">
        <v>66</v>
      </c>
      <c r="K16" s="68">
        <f t="shared" si="0"/>
        <v>308.12516894093699</v>
      </c>
      <c r="L16" s="68">
        <f t="shared" si="1"/>
        <v>381.41262678207744</v>
      </c>
      <c r="M16" s="65">
        <f t="shared" si="2"/>
        <v>-73.287457841140451</v>
      </c>
      <c r="N16" s="62"/>
      <c r="O16" s="62">
        <v>2013</v>
      </c>
      <c r="P16" s="64" t="s">
        <v>75</v>
      </c>
      <c r="Q16" s="64">
        <f t="shared" si="3"/>
        <v>19.449445652173917</v>
      </c>
      <c r="R16" s="64">
        <f t="shared" si="4"/>
        <v>24.075489130434782</v>
      </c>
      <c r="S16" s="63">
        <f t="shared" si="5"/>
        <v>-4.6260434782608648</v>
      </c>
      <c r="T16" s="62"/>
      <c r="U16" s="62"/>
      <c r="V16" s="62"/>
    </row>
    <row r="17" spans="1:22" x14ac:dyDescent="0.35">
      <c r="A17" s="62"/>
      <c r="B17" s="64" t="s">
        <v>74</v>
      </c>
      <c r="C17" s="67">
        <v>200.6173</v>
      </c>
      <c r="D17" s="67">
        <v>235.74379999999999</v>
      </c>
      <c r="E17" s="2">
        <v>0.58840922531046724</v>
      </c>
      <c r="F17" s="71">
        <v>10</v>
      </c>
      <c r="G17" s="64"/>
      <c r="H17" s="62"/>
      <c r="I17" s="62"/>
      <c r="J17" s="64" t="s">
        <v>66</v>
      </c>
      <c r="K17" s="68">
        <f t="shared" si="0"/>
        <v>340.94859728643212</v>
      </c>
      <c r="L17" s="68">
        <f t="shared" si="1"/>
        <v>400.64599577889442</v>
      </c>
      <c r="M17" s="65">
        <f t="shared" si="2"/>
        <v>-59.697398492462298</v>
      </c>
      <c r="N17" s="62"/>
      <c r="O17" s="62"/>
      <c r="P17" s="64" t="s">
        <v>74</v>
      </c>
      <c r="Q17" s="64">
        <f t="shared" si="3"/>
        <v>20.061730000000001</v>
      </c>
      <c r="R17" s="64">
        <f t="shared" si="4"/>
        <v>23.574379999999998</v>
      </c>
      <c r="S17" s="63">
        <f t="shared" si="5"/>
        <v>-3.5126499999999972</v>
      </c>
      <c r="T17" s="62"/>
      <c r="U17" s="62"/>
      <c r="V17" s="62"/>
    </row>
    <row r="18" spans="1:22" x14ac:dyDescent="0.35">
      <c r="A18" s="62"/>
      <c r="B18" s="64" t="s">
        <v>64</v>
      </c>
      <c r="C18" s="67">
        <v>223.13239999999996</v>
      </c>
      <c r="D18" s="67">
        <v>267.51590000000004</v>
      </c>
      <c r="E18" s="2">
        <v>0.59757539917208746</v>
      </c>
      <c r="F18" s="71">
        <v>10</v>
      </c>
      <c r="G18" s="64"/>
      <c r="H18" s="62"/>
      <c r="I18" s="62"/>
      <c r="J18" s="64" t="s">
        <v>66</v>
      </c>
      <c r="K18" s="68">
        <f t="shared" si="0"/>
        <v>373.39622800593764</v>
      </c>
      <c r="L18" s="68">
        <f t="shared" si="1"/>
        <v>447.66886382978737</v>
      </c>
      <c r="M18" s="65">
        <f t="shared" si="2"/>
        <v>-74.272635823849726</v>
      </c>
      <c r="N18" s="62"/>
      <c r="O18" s="62"/>
      <c r="P18" s="64" t="s">
        <v>64</v>
      </c>
      <c r="Q18" s="64">
        <f t="shared" si="3"/>
        <v>22.313239999999997</v>
      </c>
      <c r="R18" s="64">
        <f t="shared" si="4"/>
        <v>26.751590000000004</v>
      </c>
      <c r="S18" s="63">
        <f t="shared" si="5"/>
        <v>-4.4383500000000069</v>
      </c>
      <c r="T18" s="62"/>
      <c r="U18" s="62"/>
      <c r="V18" s="62"/>
    </row>
    <row r="19" spans="1:22" x14ac:dyDescent="0.35">
      <c r="A19" s="62"/>
      <c r="B19" s="64" t="s">
        <v>65</v>
      </c>
      <c r="C19" s="67">
        <v>246.34179999999998</v>
      </c>
      <c r="D19" s="67">
        <v>254.8818</v>
      </c>
      <c r="E19" s="2">
        <v>0.60260201064458885</v>
      </c>
      <c r="F19" s="71">
        <v>10.4</v>
      </c>
      <c r="G19" s="64"/>
      <c r="H19" s="62"/>
      <c r="I19" s="62"/>
      <c r="J19" s="64" t="s">
        <v>66</v>
      </c>
      <c r="K19" s="68">
        <f t="shared" si="0"/>
        <v>408.79684376840044</v>
      </c>
      <c r="L19" s="68">
        <f t="shared" si="1"/>
        <v>422.96871815505409</v>
      </c>
      <c r="M19" s="65">
        <f t="shared" si="2"/>
        <v>-14.171874386653656</v>
      </c>
      <c r="N19" s="62"/>
      <c r="O19" s="62"/>
      <c r="P19" s="64" t="s">
        <v>65</v>
      </c>
      <c r="Q19" s="64">
        <f t="shared" si="3"/>
        <v>23.686711538461534</v>
      </c>
      <c r="R19" s="64">
        <f t="shared" si="4"/>
        <v>24.507865384615382</v>
      </c>
      <c r="S19" s="63">
        <f t="shared" si="5"/>
        <v>-0.82115384615384812</v>
      </c>
      <c r="T19" s="62"/>
      <c r="U19" s="62"/>
      <c r="V19" s="62"/>
    </row>
    <row r="20" spans="1:22" x14ac:dyDescent="0.35">
      <c r="A20" s="62">
        <v>2014</v>
      </c>
      <c r="B20" s="64" t="s">
        <v>75</v>
      </c>
      <c r="C20" s="67">
        <v>240.03999999999996</v>
      </c>
      <c r="D20" s="67">
        <v>268.20590000000004</v>
      </c>
      <c r="E20" s="2">
        <v>0.61502069781194557</v>
      </c>
      <c r="F20" s="71">
        <v>10.7</v>
      </c>
      <c r="G20" s="64"/>
      <c r="H20" s="62"/>
      <c r="I20" s="62">
        <v>2014</v>
      </c>
      <c r="J20" s="64" t="s">
        <v>66</v>
      </c>
      <c r="K20" s="68">
        <f t="shared" si="0"/>
        <v>390.29580769230768</v>
      </c>
      <c r="L20" s="68">
        <f t="shared" si="1"/>
        <v>436.09247778846162</v>
      </c>
      <c r="M20" s="65">
        <f t="shared" si="2"/>
        <v>-45.796670096153946</v>
      </c>
      <c r="N20" s="62"/>
      <c r="O20" s="62">
        <v>2014</v>
      </c>
      <c r="P20" s="64" t="s">
        <v>75</v>
      </c>
      <c r="Q20" s="64">
        <f t="shared" si="3"/>
        <v>22.433644859813082</v>
      </c>
      <c r="R20" s="64">
        <f t="shared" si="4"/>
        <v>25.065971962616828</v>
      </c>
      <c r="S20" s="63">
        <f t="shared" si="5"/>
        <v>-2.632327102803746</v>
      </c>
      <c r="T20" s="62"/>
      <c r="U20" s="62"/>
      <c r="V20" s="62"/>
    </row>
    <row r="21" spans="1:22" x14ac:dyDescent="0.35">
      <c r="A21" s="62"/>
      <c r="B21" s="64" t="s">
        <v>74</v>
      </c>
      <c r="C21" s="67">
        <v>235.26420000000002</v>
      </c>
      <c r="D21" s="67">
        <v>255.5685</v>
      </c>
      <c r="E21" s="2">
        <v>0.62655233589591952</v>
      </c>
      <c r="F21" s="71">
        <v>10.7</v>
      </c>
      <c r="G21" s="64"/>
      <c r="H21" s="62"/>
      <c r="I21" s="62"/>
      <c r="J21" s="64" t="s">
        <v>66</v>
      </c>
      <c r="K21" s="68">
        <f t="shared" si="0"/>
        <v>375.49010117980185</v>
      </c>
      <c r="L21" s="68">
        <f t="shared" si="1"/>
        <v>407.89649221330819</v>
      </c>
      <c r="M21" s="65">
        <f t="shared" si="2"/>
        <v>-32.406391033506338</v>
      </c>
      <c r="N21" s="62"/>
      <c r="O21" s="62"/>
      <c r="P21" s="64" t="s">
        <v>74</v>
      </c>
      <c r="Q21" s="64">
        <f t="shared" si="3"/>
        <v>21.987308411214958</v>
      </c>
      <c r="R21" s="64">
        <f t="shared" si="4"/>
        <v>23.884906542056076</v>
      </c>
      <c r="S21" s="63">
        <f t="shared" si="5"/>
        <v>-1.8975981308411178</v>
      </c>
      <c r="T21" s="62"/>
      <c r="U21" s="62"/>
      <c r="V21" s="62"/>
    </row>
    <row r="22" spans="1:22" x14ac:dyDescent="0.35">
      <c r="A22" s="62"/>
      <c r="B22" s="64" t="s">
        <v>64</v>
      </c>
      <c r="C22" s="67">
        <v>244.65470000000005</v>
      </c>
      <c r="D22" s="67">
        <v>279.45949999999999</v>
      </c>
      <c r="E22" s="2">
        <v>0.63512714370195156</v>
      </c>
      <c r="F22" s="71">
        <v>11</v>
      </c>
      <c r="G22" s="64"/>
      <c r="H22" s="62"/>
      <c r="I22" s="62"/>
      <c r="J22" s="64" t="s">
        <v>66</v>
      </c>
      <c r="K22" s="68">
        <f t="shared" si="0"/>
        <v>385.20586378026076</v>
      </c>
      <c r="L22" s="68">
        <f t="shared" si="1"/>
        <v>440.00560009310982</v>
      </c>
      <c r="M22" s="65">
        <f t="shared" si="2"/>
        <v>-54.799736312849063</v>
      </c>
      <c r="N22" s="62"/>
      <c r="O22" s="62"/>
      <c r="P22" s="64" t="s">
        <v>64</v>
      </c>
      <c r="Q22" s="64">
        <f t="shared" si="3"/>
        <v>22.241336363636368</v>
      </c>
      <c r="R22" s="64">
        <f t="shared" si="4"/>
        <v>25.405409090909089</v>
      </c>
      <c r="S22" s="63">
        <f t="shared" si="5"/>
        <v>-3.1640727272727212</v>
      </c>
      <c r="T22" s="62"/>
      <c r="U22" s="62"/>
      <c r="V22" s="62"/>
    </row>
    <row r="23" spans="1:22" x14ac:dyDescent="0.35">
      <c r="A23" s="62"/>
      <c r="B23" s="64" t="s">
        <v>65</v>
      </c>
      <c r="C23" s="67">
        <v>260.21949999999998</v>
      </c>
      <c r="D23" s="67">
        <v>280.45539999999994</v>
      </c>
      <c r="E23" s="2">
        <v>0.63660555884092251</v>
      </c>
      <c r="F23" s="71">
        <v>11.5</v>
      </c>
      <c r="G23" s="64"/>
      <c r="H23" s="62"/>
      <c r="I23" s="62"/>
      <c r="J23" s="64" t="s">
        <v>66</v>
      </c>
      <c r="K23" s="68">
        <f t="shared" si="0"/>
        <v>408.76096098467252</v>
      </c>
      <c r="L23" s="68">
        <f t="shared" si="1"/>
        <v>440.54814807245697</v>
      </c>
      <c r="M23" s="65">
        <f t="shared" si="2"/>
        <v>-31.787187087784446</v>
      </c>
      <c r="N23" s="62"/>
      <c r="O23" s="62"/>
      <c r="P23" s="64" t="s">
        <v>65</v>
      </c>
      <c r="Q23" s="64">
        <f t="shared" si="3"/>
        <v>22.62778260869565</v>
      </c>
      <c r="R23" s="64">
        <f t="shared" si="4"/>
        <v>24.387426086956516</v>
      </c>
      <c r="S23" s="63">
        <f t="shared" si="5"/>
        <v>-1.7596434782608661</v>
      </c>
      <c r="T23" s="62"/>
      <c r="U23" s="62"/>
      <c r="V23" s="62"/>
    </row>
    <row r="24" spans="1:22" x14ac:dyDescent="0.35">
      <c r="A24" s="62">
        <v>2015</v>
      </c>
      <c r="B24" s="64" t="s">
        <v>75</v>
      </c>
      <c r="C24" s="67">
        <v>234.50819999999999</v>
      </c>
      <c r="D24" s="67">
        <v>267.46060000000006</v>
      </c>
      <c r="E24" s="2">
        <v>0.64015375517445305</v>
      </c>
      <c r="F24" s="71">
        <v>12.1</v>
      </c>
      <c r="G24" s="64"/>
      <c r="H24" s="62"/>
      <c r="I24" s="62">
        <v>2015</v>
      </c>
      <c r="J24" s="64" t="s">
        <v>66</v>
      </c>
      <c r="K24" s="68">
        <f t="shared" si="0"/>
        <v>366.33105422632786</v>
      </c>
      <c r="L24" s="68">
        <f t="shared" si="1"/>
        <v>417.80681256351045</v>
      </c>
      <c r="M24" s="65">
        <f t="shared" si="2"/>
        <v>-51.475758337182583</v>
      </c>
      <c r="N24" s="62"/>
      <c r="O24" s="62">
        <v>2015</v>
      </c>
      <c r="P24" s="64" t="s">
        <v>75</v>
      </c>
      <c r="Q24" s="64">
        <f t="shared" si="3"/>
        <v>19.380842975206612</v>
      </c>
      <c r="R24" s="64">
        <f t="shared" si="4"/>
        <v>22.104181818181825</v>
      </c>
      <c r="S24" s="63">
        <f t="shared" si="5"/>
        <v>-2.7233388429752132</v>
      </c>
      <c r="T24" s="62"/>
      <c r="U24" s="62"/>
      <c r="V24" s="62"/>
    </row>
    <row r="25" spans="1:22" x14ac:dyDescent="0.35">
      <c r="A25" s="62"/>
      <c r="B25" s="64" t="s">
        <v>74</v>
      </c>
      <c r="C25" s="67">
        <v>263.77029999999996</v>
      </c>
      <c r="D25" s="67">
        <v>254.7902</v>
      </c>
      <c r="E25" s="2">
        <v>0.65582495564754584</v>
      </c>
      <c r="F25" s="71">
        <v>12.3</v>
      </c>
      <c r="G25" s="64"/>
      <c r="H25" s="62"/>
      <c r="I25" s="62"/>
      <c r="J25" s="64" t="s">
        <v>66</v>
      </c>
      <c r="K25" s="68">
        <f t="shared" si="0"/>
        <v>402.19619233543727</v>
      </c>
      <c r="L25" s="68">
        <f t="shared" si="1"/>
        <v>388.503361767358</v>
      </c>
      <c r="M25" s="65">
        <f t="shared" si="2"/>
        <v>13.692830568079273</v>
      </c>
      <c r="N25" s="62"/>
      <c r="O25" s="62"/>
      <c r="P25" s="64" t="s">
        <v>74</v>
      </c>
      <c r="Q25" s="64">
        <f t="shared" si="3"/>
        <v>21.44473983739837</v>
      </c>
      <c r="R25" s="64">
        <f t="shared" si="4"/>
        <v>20.714650406504063</v>
      </c>
      <c r="S25" s="63">
        <f t="shared" si="5"/>
        <v>0.73008943089430645</v>
      </c>
      <c r="T25" s="62"/>
      <c r="U25" s="62"/>
      <c r="V25" s="62"/>
    </row>
    <row r="26" spans="1:22" x14ac:dyDescent="0.35">
      <c r="A26" s="62"/>
      <c r="B26" s="64" t="s">
        <v>64</v>
      </c>
      <c r="C26" s="67">
        <v>272.79109999999997</v>
      </c>
      <c r="D26" s="67">
        <v>284.92629999999997</v>
      </c>
      <c r="E26" s="2">
        <v>0.66528681253696043</v>
      </c>
      <c r="F26" s="71">
        <v>13.6</v>
      </c>
      <c r="G26" s="64"/>
      <c r="H26" s="62"/>
      <c r="I26" s="62"/>
      <c r="J26" s="64" t="s">
        <v>66</v>
      </c>
      <c r="K26" s="68">
        <f t="shared" si="0"/>
        <v>410.03533342222215</v>
      </c>
      <c r="L26" s="68">
        <f t="shared" si="1"/>
        <v>428.27588737777768</v>
      </c>
      <c r="M26" s="65">
        <f t="shared" si="2"/>
        <v>-18.240553955555526</v>
      </c>
      <c r="N26" s="62"/>
      <c r="O26" s="62"/>
      <c r="P26" s="64" t="s">
        <v>64</v>
      </c>
      <c r="Q26" s="64">
        <f t="shared" si="3"/>
        <v>20.058169117647058</v>
      </c>
      <c r="R26" s="64">
        <f t="shared" si="4"/>
        <v>20.950463235294116</v>
      </c>
      <c r="S26" s="63">
        <f t="shared" si="5"/>
        <v>-0.89229411764705802</v>
      </c>
      <c r="T26" s="62"/>
      <c r="U26" s="62"/>
      <c r="V26" s="62"/>
    </row>
    <row r="27" spans="1:22" x14ac:dyDescent="0.35">
      <c r="A27" s="62"/>
      <c r="B27" s="64" t="s">
        <v>65</v>
      </c>
      <c r="C27" s="67">
        <v>268.1377</v>
      </c>
      <c r="D27" s="67">
        <v>280.83350000000002</v>
      </c>
      <c r="E27" s="2">
        <v>0.66765227675931405</v>
      </c>
      <c r="F27" s="69">
        <v>15.1</v>
      </c>
      <c r="G27" s="64"/>
      <c r="H27" s="62"/>
      <c r="I27" s="62"/>
      <c r="J27" s="64" t="s">
        <v>66</v>
      </c>
      <c r="K27" s="68">
        <f t="shared" si="0"/>
        <v>401.61279955713019</v>
      </c>
      <c r="L27" s="68">
        <f t="shared" si="1"/>
        <v>420.62838662533215</v>
      </c>
      <c r="M27" s="65">
        <f t="shared" si="2"/>
        <v>-19.015587068201967</v>
      </c>
      <c r="N27" s="62"/>
      <c r="O27" s="62"/>
      <c r="P27" s="64" t="s">
        <v>65</v>
      </c>
      <c r="Q27" s="64">
        <f t="shared" si="3"/>
        <v>17.757463576158941</v>
      </c>
      <c r="R27" s="64">
        <f t="shared" si="4"/>
        <v>18.598245033112583</v>
      </c>
      <c r="S27" s="63">
        <f t="shared" si="5"/>
        <v>-0.8407814569536427</v>
      </c>
      <c r="T27" s="62"/>
      <c r="U27" s="62"/>
      <c r="V27" s="62"/>
    </row>
    <row r="28" spans="1:22" x14ac:dyDescent="0.35">
      <c r="A28" s="62">
        <v>2016</v>
      </c>
      <c r="B28" s="64" t="s">
        <v>75</v>
      </c>
      <c r="C28" s="67">
        <v>257.99959999999999</v>
      </c>
      <c r="D28" s="67">
        <v>274.31479999999999</v>
      </c>
      <c r="E28" s="2">
        <v>0.68184506209343576</v>
      </c>
      <c r="F28" s="71">
        <v>15.4</v>
      </c>
      <c r="G28" s="64"/>
      <c r="H28" s="62"/>
      <c r="I28" s="62">
        <v>2016</v>
      </c>
      <c r="J28" s="64" t="s">
        <v>66</v>
      </c>
      <c r="K28" s="68">
        <f t="shared" si="0"/>
        <v>378.38449575021684</v>
      </c>
      <c r="L28" s="68">
        <f t="shared" si="1"/>
        <v>402.31251240242847</v>
      </c>
      <c r="M28" s="65">
        <f t="shared" si="2"/>
        <v>-23.928016652211625</v>
      </c>
      <c r="N28" s="62"/>
      <c r="O28" s="62">
        <v>2016</v>
      </c>
      <c r="P28" s="64" t="s">
        <v>75</v>
      </c>
      <c r="Q28" s="64">
        <f t="shared" si="3"/>
        <v>16.753220779220779</v>
      </c>
      <c r="R28" s="64">
        <f t="shared" si="4"/>
        <v>17.812649350649348</v>
      </c>
      <c r="S28" s="63">
        <f t="shared" si="5"/>
        <v>-1.0594285714285689</v>
      </c>
      <c r="T28" s="62"/>
      <c r="U28" s="62"/>
      <c r="V28" s="62"/>
    </row>
    <row r="29" spans="1:22" x14ac:dyDescent="0.35">
      <c r="A29" s="62"/>
      <c r="B29" s="64" t="s">
        <v>74</v>
      </c>
      <c r="C29" s="67">
        <v>301.59190000000001</v>
      </c>
      <c r="D29" s="67">
        <v>270.82360000000006</v>
      </c>
      <c r="E29" s="2">
        <v>0.69633353045535185</v>
      </c>
      <c r="F29" s="71">
        <v>15.1</v>
      </c>
      <c r="G29" s="64"/>
      <c r="H29" s="62"/>
      <c r="I29" s="62"/>
      <c r="J29" s="64" t="s">
        <v>66</v>
      </c>
      <c r="K29" s="68">
        <f t="shared" si="0"/>
        <v>433.1141425902336</v>
      </c>
      <c r="L29" s="68">
        <f t="shared" si="1"/>
        <v>388.92798946921454</v>
      </c>
      <c r="M29" s="65">
        <f t="shared" si="2"/>
        <v>44.186153121019061</v>
      </c>
      <c r="N29" s="62"/>
      <c r="O29" s="62"/>
      <c r="P29" s="64" t="s">
        <v>74</v>
      </c>
      <c r="Q29" s="64">
        <f t="shared" si="3"/>
        <v>19.972973509933777</v>
      </c>
      <c r="R29" s="64">
        <f t="shared" si="4"/>
        <v>17.935337748344374</v>
      </c>
      <c r="S29" s="63">
        <f t="shared" si="5"/>
        <v>2.037635761589403</v>
      </c>
      <c r="T29" s="62"/>
      <c r="U29" s="62"/>
      <c r="V29" s="62"/>
    </row>
    <row r="30" spans="1:22" x14ac:dyDescent="0.35">
      <c r="A30" s="62"/>
      <c r="B30" s="64" t="s">
        <v>64</v>
      </c>
      <c r="C30" s="67">
        <v>284.87779999999998</v>
      </c>
      <c r="D30" s="67">
        <v>281.46580000000006</v>
      </c>
      <c r="E30" s="2">
        <v>0.70490833826138377</v>
      </c>
      <c r="F30" s="70">
        <v>14</v>
      </c>
      <c r="G30" s="64"/>
      <c r="H30" s="62"/>
      <c r="I30" s="62"/>
      <c r="J30" s="64" t="s">
        <v>66</v>
      </c>
      <c r="K30" s="68">
        <f t="shared" si="0"/>
        <v>404.13453003355704</v>
      </c>
      <c r="L30" s="68">
        <f t="shared" si="1"/>
        <v>399.29418439597328</v>
      </c>
      <c r="M30" s="65">
        <f t="shared" si="2"/>
        <v>4.8403456375837663</v>
      </c>
      <c r="N30" s="62"/>
      <c r="O30" s="62"/>
      <c r="P30" s="64" t="s">
        <v>64</v>
      </c>
      <c r="Q30" s="64">
        <f t="shared" si="3"/>
        <v>20.348414285714284</v>
      </c>
      <c r="R30" s="64">
        <f t="shared" si="4"/>
        <v>20.104700000000005</v>
      </c>
      <c r="S30" s="63">
        <f t="shared" si="5"/>
        <v>0.24371428571427955</v>
      </c>
      <c r="T30" s="62"/>
      <c r="U30" s="62"/>
      <c r="V30" s="62"/>
    </row>
    <row r="31" spans="1:22" x14ac:dyDescent="0.35">
      <c r="A31" s="62"/>
      <c r="B31" s="64" t="s">
        <v>65</v>
      </c>
      <c r="C31" s="67">
        <v>280.40889999999996</v>
      </c>
      <c r="D31" s="67">
        <v>273.96949999999998</v>
      </c>
      <c r="E31" s="2">
        <v>0.71141336487285634</v>
      </c>
      <c r="F31" s="69">
        <v>13.9</v>
      </c>
      <c r="G31" s="64"/>
      <c r="H31" s="62"/>
      <c r="I31" s="62"/>
      <c r="J31" s="64" t="s">
        <v>66</v>
      </c>
      <c r="K31" s="68">
        <f t="shared" si="0"/>
        <v>394.15748121363254</v>
      </c>
      <c r="L31" s="68">
        <f t="shared" si="1"/>
        <v>385.10592227763919</v>
      </c>
      <c r="M31" s="65">
        <f t="shared" si="2"/>
        <v>9.0515589359933415</v>
      </c>
      <c r="N31" s="62"/>
      <c r="O31" s="62"/>
      <c r="P31" s="64" t="s">
        <v>65</v>
      </c>
      <c r="Q31" s="64">
        <f t="shared" si="3"/>
        <v>20.173302158273376</v>
      </c>
      <c r="R31" s="64">
        <f t="shared" si="4"/>
        <v>19.710035971223022</v>
      </c>
      <c r="S31" s="63">
        <f t="shared" si="5"/>
        <v>0.46326618705035472</v>
      </c>
      <c r="T31" s="62"/>
      <c r="U31" s="62"/>
      <c r="V31" s="62"/>
    </row>
    <row r="32" spans="1:22" x14ac:dyDescent="0.35">
      <c r="A32" s="67">
        <v>2017</v>
      </c>
      <c r="B32" s="67" t="s">
        <v>75</v>
      </c>
      <c r="C32" s="67">
        <v>268.72060000000005</v>
      </c>
      <c r="D32" s="67">
        <v>263.7127999999999</v>
      </c>
      <c r="E32" s="2">
        <v>0.7253104671791839</v>
      </c>
      <c r="F32" s="66">
        <v>13.232200000000001</v>
      </c>
      <c r="G32" s="67"/>
      <c r="H32" s="67"/>
      <c r="I32" s="67">
        <v>2017</v>
      </c>
      <c r="J32" s="64" t="s">
        <v>66</v>
      </c>
      <c r="K32" s="68">
        <f t="shared" si="0"/>
        <v>370.49044810436209</v>
      </c>
      <c r="L32" s="68">
        <f t="shared" si="1"/>
        <v>363.58609441500192</v>
      </c>
      <c r="M32" s="65">
        <f t="shared" si="2"/>
        <v>6.904353689360164</v>
      </c>
      <c r="N32" s="67"/>
      <c r="O32" s="67">
        <v>2017</v>
      </c>
      <c r="P32" s="67" t="s">
        <v>75</v>
      </c>
      <c r="Q32" s="64">
        <f t="shared" si="3"/>
        <v>20.308081800456463</v>
      </c>
      <c r="R32" s="64">
        <f t="shared" si="4"/>
        <v>19.929626214839551</v>
      </c>
      <c r="S32" s="63">
        <f t="shared" si="5"/>
        <v>0.37845558561691206</v>
      </c>
      <c r="T32" s="62"/>
      <c r="U32" s="62"/>
      <c r="V32" s="62"/>
    </row>
    <row r="33" spans="1:22" x14ac:dyDescent="0.35">
      <c r="A33" s="62"/>
      <c r="B33" s="62" t="s">
        <v>74</v>
      </c>
      <c r="C33" s="67">
        <v>298.06640000000004</v>
      </c>
      <c r="D33" s="67">
        <v>273.04000000000002</v>
      </c>
      <c r="E33" s="2">
        <v>0.73329390892962742</v>
      </c>
      <c r="F33" s="66">
        <v>13.210266669999999</v>
      </c>
      <c r="G33" s="62"/>
      <c r="H33" s="62"/>
      <c r="I33" s="62"/>
      <c r="J33" s="64" t="s">
        <v>66</v>
      </c>
      <c r="K33" s="68">
        <f t="shared" si="0"/>
        <v>406.47603419354846</v>
      </c>
      <c r="L33" s="68">
        <f t="shared" si="1"/>
        <v>372.3472903225807</v>
      </c>
      <c r="M33" s="65">
        <f t="shared" si="2"/>
        <v>34.128743870967753</v>
      </c>
      <c r="N33" s="62"/>
      <c r="O33" s="62"/>
      <c r="P33" s="62" t="s">
        <v>74</v>
      </c>
      <c r="Q33" s="64">
        <f t="shared" si="3"/>
        <v>22.563238687444304</v>
      </c>
      <c r="R33" s="64">
        <f t="shared" si="4"/>
        <v>20.668772767476618</v>
      </c>
      <c r="S33" s="63">
        <f t="shared" si="5"/>
        <v>1.8944659199676863</v>
      </c>
      <c r="T33" s="62"/>
      <c r="U33" s="62"/>
      <c r="V33" s="62"/>
    </row>
    <row r="34" spans="1:22" x14ac:dyDescent="0.35">
      <c r="B34" s="62" t="s">
        <v>64</v>
      </c>
      <c r="C34" s="67">
        <v>298.68549999999999</v>
      </c>
      <c r="D34" s="67">
        <v>278.89699999999999</v>
      </c>
      <c r="E34" s="2">
        <v>0.73891188645771733</v>
      </c>
      <c r="F34" s="66">
        <v>13.167766666666665</v>
      </c>
      <c r="G34" s="62"/>
      <c r="H34" s="62"/>
      <c r="I34" s="62"/>
      <c r="J34" s="64" t="s">
        <v>66</v>
      </c>
      <c r="K34" s="68">
        <f t="shared" si="0"/>
        <v>404.22343377350938</v>
      </c>
      <c r="L34" s="68">
        <f t="shared" si="1"/>
        <v>377.44283873549421</v>
      </c>
      <c r="M34" s="65">
        <f t="shared" si="2"/>
        <v>26.780595038015178</v>
      </c>
      <c r="N34" s="62"/>
      <c r="O34" s="62"/>
      <c r="P34" s="62" t="s">
        <v>64</v>
      </c>
      <c r="Q34" s="64">
        <f t="shared" si="3"/>
        <v>22.683079641447677</v>
      </c>
      <c r="R34" s="64">
        <f t="shared" si="4"/>
        <v>21.18028114106923</v>
      </c>
      <c r="S34" s="63">
        <f t="shared" si="5"/>
        <v>1.5027985003784465</v>
      </c>
      <c r="T34" s="62"/>
      <c r="U34" s="62"/>
      <c r="V34" s="62"/>
    </row>
    <row r="35" spans="1:22" x14ac:dyDescent="0.35">
      <c r="B35" s="62" t="s">
        <v>65</v>
      </c>
      <c r="C35" s="67">
        <v>324.68040000000002</v>
      </c>
      <c r="D35" s="67">
        <v>291.56420000000003</v>
      </c>
      <c r="E35" s="2">
        <v>0.74512123004139563</v>
      </c>
      <c r="F35" s="66">
        <v>13.641366666666665</v>
      </c>
      <c r="G35" s="62"/>
      <c r="H35" s="62"/>
      <c r="I35" s="62"/>
      <c r="J35" s="64" t="s">
        <v>66</v>
      </c>
      <c r="K35" s="68">
        <f t="shared" si="0"/>
        <v>435.74171142857148</v>
      </c>
      <c r="L35" s="68">
        <f t="shared" si="1"/>
        <v>391.29766841269844</v>
      </c>
      <c r="M35" s="65">
        <f t="shared" si="2"/>
        <v>44.444043015873035</v>
      </c>
      <c r="N35" s="62"/>
      <c r="O35" s="62"/>
      <c r="P35" s="62" t="s">
        <v>65</v>
      </c>
      <c r="Q35" s="64">
        <f t="shared" si="3"/>
        <v>23.801163617526107</v>
      </c>
      <c r="R35" s="64">
        <f t="shared" si="4"/>
        <v>21.373532954909216</v>
      </c>
      <c r="S35" s="63">
        <f t="shared" si="5"/>
        <v>2.4276306626168918</v>
      </c>
      <c r="T35" s="62"/>
      <c r="U35" s="62"/>
      <c r="V35" s="62"/>
    </row>
    <row r="36" spans="1:22" x14ac:dyDescent="0.35">
      <c r="A36">
        <v>2018</v>
      </c>
      <c r="B36" s="62" t="s">
        <v>75</v>
      </c>
      <c r="C36" s="67">
        <v>269.1558</v>
      </c>
      <c r="D36" s="67">
        <v>287.40730000000002</v>
      </c>
      <c r="E36" s="2">
        <v>0.75458308693081011</v>
      </c>
      <c r="F36" s="66">
        <v>11.953899999999999</v>
      </c>
      <c r="G36" s="62"/>
      <c r="H36" s="62"/>
      <c r="I36" s="62">
        <v>2018</v>
      </c>
      <c r="J36" s="64" t="s">
        <v>66</v>
      </c>
      <c r="K36" s="68">
        <f t="shared" si="0"/>
        <v>356.69471614420064</v>
      </c>
      <c r="L36" s="68">
        <f t="shared" si="1"/>
        <v>380.88224474921634</v>
      </c>
      <c r="M36" s="65">
        <f t="shared" ref="M36:M59" si="6">K36-L36</f>
        <v>-24.1875286050157</v>
      </c>
      <c r="N36" s="62"/>
      <c r="O36" s="62">
        <v>2018</v>
      </c>
      <c r="P36" s="62" t="s">
        <v>75</v>
      </c>
      <c r="Q36" s="64">
        <f t="shared" ref="Q36:Q59" si="7">C36/F36</f>
        <v>22.516149541153936</v>
      </c>
      <c r="R36" s="64">
        <f t="shared" ref="R36:R59" si="8">D36/F36</f>
        <v>24.042973422899642</v>
      </c>
      <c r="S36" s="63">
        <f t="shared" ref="S36:S59" si="9">Q36-R36</f>
        <v>-1.526823881745706</v>
      </c>
      <c r="T36" s="62"/>
      <c r="U36" s="62"/>
      <c r="V36" s="62"/>
    </row>
    <row r="37" spans="1:22" x14ac:dyDescent="0.35">
      <c r="B37" s="62" t="s">
        <v>74</v>
      </c>
      <c r="C37" s="67">
        <v>301.4821</v>
      </c>
      <c r="D37" s="67">
        <v>284.47190000000001</v>
      </c>
      <c r="E37" s="2">
        <v>0.76611472501478417</v>
      </c>
      <c r="F37" s="66">
        <v>12.63</v>
      </c>
      <c r="G37" s="62"/>
      <c r="H37" s="62"/>
      <c r="I37" s="62"/>
      <c r="J37" s="64" t="s">
        <v>66</v>
      </c>
      <c r="K37" s="68">
        <f t="shared" si="0"/>
        <v>393.52082678502506</v>
      </c>
      <c r="L37" s="68">
        <f t="shared" si="1"/>
        <v>371.31762477807797</v>
      </c>
      <c r="M37" s="65">
        <f t="shared" si="6"/>
        <v>22.203202006947095</v>
      </c>
      <c r="N37" s="62"/>
      <c r="O37" s="62"/>
      <c r="P37" s="62" t="s">
        <v>74</v>
      </c>
      <c r="Q37" s="64">
        <f t="shared" si="7"/>
        <v>23.870316706254947</v>
      </c>
      <c r="R37" s="64">
        <f t="shared" si="8"/>
        <v>22.523507521773553</v>
      </c>
      <c r="S37" s="63">
        <f t="shared" si="9"/>
        <v>1.3468091844813941</v>
      </c>
      <c r="T37" s="62"/>
      <c r="U37" s="62"/>
      <c r="V37" s="62"/>
    </row>
    <row r="38" spans="1:22" x14ac:dyDescent="0.35">
      <c r="B38" s="62" t="s">
        <v>64</v>
      </c>
      <c r="C38" s="67">
        <v>337.30500000000001</v>
      </c>
      <c r="D38" s="67">
        <v>336.78199999999998</v>
      </c>
      <c r="E38" s="2">
        <v>0.77587226493199279</v>
      </c>
      <c r="F38" s="66">
        <v>14.0944</v>
      </c>
      <c r="G38" s="62"/>
      <c r="H38" s="62"/>
      <c r="I38" s="62"/>
      <c r="J38" s="64" t="s">
        <v>66</v>
      </c>
      <c r="K38" s="68">
        <f t="shared" si="0"/>
        <v>434.74295350609765</v>
      </c>
      <c r="L38" s="68">
        <f t="shared" si="1"/>
        <v>434.06887347560979</v>
      </c>
      <c r="M38" s="65">
        <f t="shared" si="6"/>
        <v>0.67408003048785758</v>
      </c>
      <c r="N38" s="62"/>
      <c r="O38" s="62"/>
      <c r="P38" s="62" t="s">
        <v>64</v>
      </c>
      <c r="Q38" s="64">
        <f t="shared" si="7"/>
        <v>23.931845271881031</v>
      </c>
      <c r="R38" s="64">
        <f t="shared" si="8"/>
        <v>23.894738335792937</v>
      </c>
      <c r="S38" s="63">
        <f t="shared" si="9"/>
        <v>3.7106936088093789E-2</v>
      </c>
      <c r="T38" s="62"/>
      <c r="U38" s="62"/>
      <c r="V38" s="62"/>
    </row>
    <row r="39" spans="1:22" x14ac:dyDescent="0.35">
      <c r="B39" s="62" t="s">
        <v>65</v>
      </c>
      <c r="C39" s="67">
        <v>343.05200000000002</v>
      </c>
      <c r="D39" s="67">
        <v>326.88400000000001</v>
      </c>
      <c r="E39" s="2">
        <v>0.78178592548787695</v>
      </c>
      <c r="F39" s="66">
        <v>14.26</v>
      </c>
      <c r="G39" s="62"/>
      <c r="H39" s="62"/>
      <c r="I39" s="62"/>
      <c r="J39" s="64" t="s">
        <v>66</v>
      </c>
      <c r="K39" s="68">
        <f t="shared" si="0"/>
        <v>438.80554614220881</v>
      </c>
      <c r="L39" s="68">
        <f t="shared" si="1"/>
        <v>418.12469288956129</v>
      </c>
      <c r="M39" s="65">
        <f t="shared" si="6"/>
        <v>20.680853252647523</v>
      </c>
      <c r="N39" s="62"/>
      <c r="O39" s="62"/>
      <c r="P39" s="62" t="s">
        <v>65</v>
      </c>
      <c r="Q39" s="64">
        <f t="shared" si="7"/>
        <v>24.05694249649369</v>
      </c>
      <c r="R39" s="64">
        <f t="shared" si="8"/>
        <v>22.923141654978963</v>
      </c>
      <c r="S39" s="63">
        <f t="shared" si="9"/>
        <v>1.1338008415147272</v>
      </c>
      <c r="T39" s="62"/>
      <c r="U39" s="62"/>
      <c r="V39" s="62"/>
    </row>
    <row r="40" spans="1:22" x14ac:dyDescent="0.35">
      <c r="A40" s="62">
        <v>2019</v>
      </c>
      <c r="B40" s="62" t="s">
        <v>75</v>
      </c>
      <c r="C40" s="67">
        <v>292.12299999999999</v>
      </c>
      <c r="D40" s="67">
        <v>296.31799999999998</v>
      </c>
      <c r="E40" s="2">
        <v>0.78622117090479005</v>
      </c>
      <c r="F40" s="66">
        <v>14.01</v>
      </c>
      <c r="G40" s="62"/>
      <c r="H40" s="62"/>
      <c r="I40" s="62">
        <v>2019</v>
      </c>
      <c r="J40" s="64" t="s">
        <v>66</v>
      </c>
      <c r="K40" s="68">
        <f t="shared" ref="K40:K59" si="10">+C40/E40</f>
        <v>371.55321022940956</v>
      </c>
      <c r="L40" s="68">
        <f t="shared" ref="L40:L59" si="11">+D40/E40</f>
        <v>376.88885896953741</v>
      </c>
      <c r="M40" s="65">
        <f t="shared" si="6"/>
        <v>-5.3356487401278514</v>
      </c>
      <c r="N40" s="62"/>
      <c r="O40" s="62">
        <v>2019</v>
      </c>
      <c r="P40" s="62" t="s">
        <v>75</v>
      </c>
      <c r="Q40" s="64">
        <f t="shared" si="7"/>
        <v>20.851034975017843</v>
      </c>
      <c r="R40" s="64">
        <f t="shared" si="8"/>
        <v>21.150463954318344</v>
      </c>
      <c r="S40" s="63">
        <f t="shared" si="9"/>
        <v>-0.29942897930050094</v>
      </c>
      <c r="T40" s="62"/>
      <c r="U40" s="62"/>
      <c r="V40" s="62"/>
    </row>
    <row r="41" spans="1:22" x14ac:dyDescent="0.35">
      <c r="A41" s="62"/>
      <c r="B41" s="62" t="s">
        <v>74</v>
      </c>
      <c r="C41" s="67">
        <f>+(103640+111785+109196)/1000</f>
        <v>324.62099999999998</v>
      </c>
      <c r="D41" s="67">
        <f>+(107165+110089+103655)/1000</f>
        <v>320.90899999999999</v>
      </c>
      <c r="E41" s="2">
        <v>0.80011827321111773</v>
      </c>
      <c r="F41" s="66">
        <v>14.386666666666665</v>
      </c>
      <c r="G41" s="1"/>
      <c r="H41" s="62"/>
      <c r="I41" s="62"/>
      <c r="J41" s="64" t="s">
        <v>66</v>
      </c>
      <c r="K41" s="68">
        <f t="shared" si="10"/>
        <v>405.71626829268286</v>
      </c>
      <c r="L41" s="68">
        <f t="shared" si="11"/>
        <v>401.07695417590537</v>
      </c>
      <c r="M41" s="65">
        <f t="shared" si="6"/>
        <v>4.6393141167774843</v>
      </c>
      <c r="N41" s="62"/>
      <c r="O41" s="62"/>
      <c r="P41" s="62" t="s">
        <v>74</v>
      </c>
      <c r="Q41" s="64">
        <f t="shared" si="7"/>
        <v>22.564017608897128</v>
      </c>
      <c r="R41" s="64">
        <f t="shared" si="8"/>
        <v>22.306000926784062</v>
      </c>
      <c r="S41" s="63">
        <f t="shared" si="9"/>
        <v>0.25801668211306605</v>
      </c>
      <c r="T41" s="62"/>
      <c r="U41" s="62"/>
      <c r="V41" s="62"/>
    </row>
    <row r="42" spans="1:22" x14ac:dyDescent="0.35">
      <c r="B42" s="62" t="s">
        <v>64</v>
      </c>
      <c r="C42" s="67">
        <f>+(112561+119746+110439)/1000</f>
        <v>342.74599999999998</v>
      </c>
      <c r="D42" s="67">
        <f>+(116286+115204+105275)/1000</f>
        <v>336.76499999999999</v>
      </c>
      <c r="E42" s="2">
        <v>0.80780603193376699</v>
      </c>
      <c r="F42" s="66">
        <v>14.68</v>
      </c>
      <c r="G42" s="1"/>
      <c r="I42" s="8"/>
      <c r="J42" s="64" t="s">
        <v>66</v>
      </c>
      <c r="K42" s="68">
        <f t="shared" si="10"/>
        <v>424.2924494875549</v>
      </c>
      <c r="L42" s="68">
        <f t="shared" si="11"/>
        <v>416.88844436310393</v>
      </c>
      <c r="M42" s="65">
        <f t="shared" si="6"/>
        <v>7.4040051244509755</v>
      </c>
      <c r="P42" s="62" t="s">
        <v>64</v>
      </c>
      <c r="Q42" s="64">
        <f t="shared" si="7"/>
        <v>23.347820163487736</v>
      </c>
      <c r="R42" s="64">
        <f t="shared" si="8"/>
        <v>22.940395095367847</v>
      </c>
      <c r="S42" s="63">
        <f t="shared" si="9"/>
        <v>0.40742506811988832</v>
      </c>
    </row>
    <row r="43" spans="1:22" x14ac:dyDescent="0.35">
      <c r="B43" s="62" t="s">
        <v>65</v>
      </c>
      <c r="C43" s="67">
        <f>+(122843+116330+103313)/1000</f>
        <v>342.48599999999999</v>
      </c>
      <c r="D43" s="67">
        <f>+(120091+110686+88467)/1000</f>
        <v>319.24400000000003</v>
      </c>
      <c r="E43" s="2">
        <v>0.81105854523950316</v>
      </c>
      <c r="F43" s="66">
        <v>14.72</v>
      </c>
      <c r="G43" s="1"/>
      <c r="I43" s="8"/>
      <c r="J43" s="64" t="s">
        <v>66</v>
      </c>
      <c r="K43" s="68">
        <f t="shared" si="10"/>
        <v>422.27037987604814</v>
      </c>
      <c r="L43" s="68">
        <f t="shared" si="11"/>
        <v>393.61400218738618</v>
      </c>
      <c r="M43" s="65">
        <f t="shared" si="6"/>
        <v>28.656377688661962</v>
      </c>
      <c r="P43" s="62" t="s">
        <v>65</v>
      </c>
      <c r="Q43" s="64">
        <f t="shared" si="7"/>
        <v>23.266711956521739</v>
      </c>
      <c r="R43" s="64">
        <f t="shared" si="8"/>
        <v>21.687771739130437</v>
      </c>
      <c r="S43" s="63">
        <f t="shared" si="9"/>
        <v>1.5789402173913025</v>
      </c>
    </row>
    <row r="44" spans="1:22" x14ac:dyDescent="0.35">
      <c r="A44">
        <v>2020</v>
      </c>
      <c r="B44" s="62" t="s">
        <v>75</v>
      </c>
      <c r="C44" s="67">
        <v>328.13400000000001</v>
      </c>
      <c r="D44" s="67">
        <v>293.20499999999998</v>
      </c>
      <c r="E44" s="2">
        <v>0.82140745121230019</v>
      </c>
      <c r="F44" s="66">
        <v>15.34</v>
      </c>
      <c r="G44" s="1"/>
      <c r="I44">
        <v>2020</v>
      </c>
      <c r="J44" s="64" t="s">
        <v>66</v>
      </c>
      <c r="K44" s="68">
        <f t="shared" si="10"/>
        <v>399.4777494600433</v>
      </c>
      <c r="L44" s="68">
        <f t="shared" si="11"/>
        <v>356.95439524838019</v>
      </c>
      <c r="M44" s="65">
        <f t="shared" si="6"/>
        <v>42.523354211663104</v>
      </c>
      <c r="O44">
        <v>2020</v>
      </c>
      <c r="P44" s="62" t="s">
        <v>75</v>
      </c>
      <c r="Q44" s="64">
        <f t="shared" si="7"/>
        <v>21.390743155149934</v>
      </c>
      <c r="R44" s="64">
        <f t="shared" si="8"/>
        <v>19.113754889178619</v>
      </c>
      <c r="S44" s="63">
        <f t="shared" si="9"/>
        <v>2.2769882659713154</v>
      </c>
    </row>
    <row r="45" spans="1:22" x14ac:dyDescent="0.35">
      <c r="B45" s="62" t="s">
        <v>74</v>
      </c>
      <c r="C45" s="67">
        <v>272.976</v>
      </c>
      <c r="D45" s="67">
        <v>243.499</v>
      </c>
      <c r="E45" s="2">
        <v>0.81933767001774105</v>
      </c>
      <c r="F45" s="66">
        <v>17.95</v>
      </c>
      <c r="G45" s="1"/>
      <c r="J45" s="64" t="s">
        <v>66</v>
      </c>
      <c r="K45" s="68">
        <f t="shared" si="10"/>
        <v>333.1666661854926</v>
      </c>
      <c r="L45" s="68">
        <f t="shared" si="11"/>
        <v>297.19004619271016</v>
      </c>
      <c r="M45" s="65">
        <f t="shared" si="6"/>
        <v>35.976619992782446</v>
      </c>
      <c r="P45" s="62" t="s">
        <v>74</v>
      </c>
      <c r="Q45" s="64">
        <f t="shared" si="7"/>
        <v>15.20757660167131</v>
      </c>
      <c r="R45" s="64">
        <f t="shared" si="8"/>
        <v>13.565403899721449</v>
      </c>
      <c r="S45" s="63">
        <f t="shared" si="9"/>
        <v>1.6421727019498604</v>
      </c>
    </row>
    <row r="46" spans="1:22" x14ac:dyDescent="0.35">
      <c r="B46" s="62" t="s">
        <v>64</v>
      </c>
      <c r="C46" s="67">
        <v>387.74200000000002</v>
      </c>
      <c r="D46" s="67">
        <v>278.5</v>
      </c>
      <c r="E46" s="2">
        <v>0.83264340626848021</v>
      </c>
      <c r="F46" s="66">
        <v>16.91</v>
      </c>
      <c r="J46" s="64" t="s">
        <v>66</v>
      </c>
      <c r="K46" s="68">
        <f t="shared" si="10"/>
        <v>465.67593892045454</v>
      </c>
      <c r="L46" s="68">
        <f t="shared" si="11"/>
        <v>334.47691761363637</v>
      </c>
      <c r="M46" s="65">
        <f t="shared" si="6"/>
        <v>131.19902130681817</v>
      </c>
      <c r="P46" s="62" t="s">
        <v>64</v>
      </c>
      <c r="Q46" s="64">
        <f t="shared" si="7"/>
        <v>22.929745712596098</v>
      </c>
      <c r="R46" s="64">
        <f t="shared" si="8"/>
        <v>16.469544648137198</v>
      </c>
      <c r="S46" s="63">
        <f t="shared" si="9"/>
        <v>6.4602010644589001</v>
      </c>
    </row>
    <row r="47" spans="1:22" x14ac:dyDescent="0.35">
      <c r="B47" s="62" t="s">
        <v>65</v>
      </c>
      <c r="C47" s="67">
        <v>412.05200000000002</v>
      </c>
      <c r="D47" s="67">
        <v>308.78199999999998</v>
      </c>
      <c r="E47" s="2">
        <v>0.83678296865759905</v>
      </c>
      <c r="F47" s="66">
        <v>15.66</v>
      </c>
      <c r="J47" s="64" t="s">
        <v>66</v>
      </c>
      <c r="K47" s="68">
        <f t="shared" si="10"/>
        <v>492.42398021201416</v>
      </c>
      <c r="L47" s="68">
        <f t="shared" si="11"/>
        <v>369.01085653710248</v>
      </c>
      <c r="M47" s="65">
        <f t="shared" si="6"/>
        <v>123.41312367491167</v>
      </c>
      <c r="P47" s="62" t="s">
        <v>65</v>
      </c>
      <c r="Q47" s="64">
        <f t="shared" si="7"/>
        <v>26.312388250319287</v>
      </c>
      <c r="R47" s="64">
        <f t="shared" si="8"/>
        <v>19.71787994891443</v>
      </c>
      <c r="S47" s="63">
        <f t="shared" si="9"/>
        <v>6.5945083014048578</v>
      </c>
    </row>
    <row r="48" spans="1:22" x14ac:dyDescent="0.35">
      <c r="A48">
        <v>2021</v>
      </c>
      <c r="B48" s="62" t="s">
        <v>75</v>
      </c>
      <c r="C48" s="67">
        <v>408.71699999999998</v>
      </c>
      <c r="D48" s="67">
        <v>312.49900000000002</v>
      </c>
      <c r="E48" s="2">
        <v>0.84654050857480767</v>
      </c>
      <c r="F48" s="66">
        <v>14.96</v>
      </c>
      <c r="I48">
        <v>2021</v>
      </c>
      <c r="J48" s="64" t="s">
        <v>66</v>
      </c>
      <c r="K48" s="68">
        <f t="shared" si="10"/>
        <v>482.80855536150898</v>
      </c>
      <c r="L48" s="68">
        <f t="shared" si="11"/>
        <v>369.14831225986734</v>
      </c>
      <c r="M48" s="65">
        <f t="shared" si="6"/>
        <v>113.66024310164164</v>
      </c>
      <c r="O48">
        <v>2021</v>
      </c>
      <c r="P48" s="62" t="s">
        <v>75</v>
      </c>
      <c r="Q48" s="64">
        <f t="shared" si="7"/>
        <v>27.3206550802139</v>
      </c>
      <c r="R48" s="64">
        <f t="shared" si="8"/>
        <v>20.888970588235296</v>
      </c>
      <c r="S48" s="63">
        <f t="shared" si="9"/>
        <v>6.4316844919786043</v>
      </c>
    </row>
    <row r="49" spans="1:19" x14ac:dyDescent="0.35">
      <c r="B49" s="62" t="s">
        <v>74</v>
      </c>
      <c r="C49" s="67">
        <v>487.71699999999998</v>
      </c>
      <c r="D49" s="67">
        <v>327.60599999999999</v>
      </c>
      <c r="E49" s="2">
        <v>0.85895919574216439</v>
      </c>
      <c r="F49" s="66">
        <v>14.14</v>
      </c>
      <c r="J49" s="64" t="s">
        <v>66</v>
      </c>
      <c r="K49" s="17">
        <f t="shared" si="10"/>
        <v>567.79996351118757</v>
      </c>
      <c r="L49" s="17">
        <f t="shared" si="11"/>
        <v>381.39879242685026</v>
      </c>
      <c r="M49" s="25">
        <f t="shared" si="6"/>
        <v>186.40117108433731</v>
      </c>
      <c r="P49" s="62" t="s">
        <v>74</v>
      </c>
      <c r="Q49" s="64">
        <f t="shared" si="7"/>
        <v>34.492008486562938</v>
      </c>
      <c r="R49" s="64">
        <f t="shared" si="8"/>
        <v>23.168741159830269</v>
      </c>
      <c r="S49" s="63">
        <f t="shared" si="9"/>
        <v>11.323267326732669</v>
      </c>
    </row>
    <row r="50" spans="1:19" x14ac:dyDescent="0.35">
      <c r="B50" s="62" t="s">
        <v>64</v>
      </c>
      <c r="C50" s="67">
        <v>460.47699999999998</v>
      </c>
      <c r="D50" s="67">
        <v>358.96</v>
      </c>
      <c r="E50" s="2">
        <v>0.87315198107628622</v>
      </c>
      <c r="F50" s="66">
        <v>14.632199999999999</v>
      </c>
      <c r="J50" s="64" t="s">
        <v>66</v>
      </c>
      <c r="K50" s="17">
        <f t="shared" si="10"/>
        <v>527.37325228581096</v>
      </c>
      <c r="L50" s="17">
        <f t="shared" si="11"/>
        <v>411.10826955638333</v>
      </c>
      <c r="M50" s="65">
        <f t="shared" si="6"/>
        <v>116.26498272942763</v>
      </c>
      <c r="P50" s="62" t="s">
        <v>64</v>
      </c>
      <c r="Q50" s="64">
        <f t="shared" si="7"/>
        <v>31.470113858476509</v>
      </c>
      <c r="R50" s="64">
        <f t="shared" si="8"/>
        <v>24.532196115416685</v>
      </c>
      <c r="S50" s="63">
        <f t="shared" si="9"/>
        <v>6.937917743059824</v>
      </c>
    </row>
    <row r="51" spans="1:19" x14ac:dyDescent="0.35">
      <c r="B51" s="62" t="s">
        <v>65</v>
      </c>
      <c r="C51" s="67">
        <v>474.92204128499998</v>
      </c>
      <c r="D51" s="67">
        <v>381.26128601200003</v>
      </c>
      <c r="E51" s="2">
        <v>0.88231815493790644</v>
      </c>
      <c r="F51" s="66">
        <v>15.41</v>
      </c>
      <c r="J51" s="64" t="s">
        <v>66</v>
      </c>
      <c r="K51" s="17">
        <f t="shared" si="10"/>
        <v>538.26620094700741</v>
      </c>
      <c r="L51" s="17">
        <f t="shared" si="11"/>
        <v>432.11315995059795</v>
      </c>
      <c r="M51" s="65">
        <f t="shared" si="6"/>
        <v>106.15304099640946</v>
      </c>
      <c r="P51" s="62" t="s">
        <v>65</v>
      </c>
      <c r="Q51" s="64">
        <f t="shared" si="7"/>
        <v>30.819081199545749</v>
      </c>
      <c r="R51" s="64">
        <f t="shared" si="8"/>
        <v>24.741160675665153</v>
      </c>
      <c r="S51" s="63">
        <f t="shared" si="9"/>
        <v>6.0779205238805964</v>
      </c>
    </row>
    <row r="52" spans="1:19" x14ac:dyDescent="0.35">
      <c r="A52">
        <v>2022</v>
      </c>
      <c r="B52" s="62" t="s">
        <v>75</v>
      </c>
      <c r="C52" s="67">
        <v>458.402445962</v>
      </c>
      <c r="D52" s="67">
        <v>396.97819123400001</v>
      </c>
      <c r="E52" s="2">
        <v>0.89532820816085157</v>
      </c>
      <c r="F52" s="66">
        <v>15.2317</v>
      </c>
      <c r="I52">
        <v>2022</v>
      </c>
      <c r="J52" s="64" t="s">
        <v>66</v>
      </c>
      <c r="K52" s="17">
        <f t="shared" si="10"/>
        <v>511.99374908965785</v>
      </c>
      <c r="L52" s="17">
        <f t="shared" si="11"/>
        <v>443.38845533467241</v>
      </c>
      <c r="M52" s="65">
        <f t="shared" si="6"/>
        <v>68.605293754985439</v>
      </c>
      <c r="O52">
        <v>2022</v>
      </c>
      <c r="P52" s="62" t="s">
        <v>75</v>
      </c>
      <c r="Q52" s="64">
        <f t="shared" si="7"/>
        <v>30.095291133753946</v>
      </c>
      <c r="R52" s="64">
        <f t="shared" si="8"/>
        <v>26.062631960582209</v>
      </c>
      <c r="S52" s="63">
        <f t="shared" si="9"/>
        <v>4.0326591731717372</v>
      </c>
    </row>
    <row r="53" spans="1:19" x14ac:dyDescent="0.35">
      <c r="B53" s="62" t="s">
        <v>74</v>
      </c>
      <c r="C53" s="67">
        <v>518.66164887100001</v>
      </c>
      <c r="D53" s="67">
        <v>447.57358449600002</v>
      </c>
      <c r="E53" s="2">
        <v>0.9157303370786517</v>
      </c>
      <c r="F53" s="66">
        <v>15.554905291005291</v>
      </c>
      <c r="J53" s="64" t="s">
        <v>66</v>
      </c>
      <c r="K53" s="17">
        <f t="shared" si="10"/>
        <v>566.39124846035588</v>
      </c>
      <c r="L53" s="17">
        <f t="shared" si="11"/>
        <v>488.76133767047855</v>
      </c>
      <c r="M53" s="65">
        <f t="shared" si="6"/>
        <v>77.629910789877329</v>
      </c>
      <c r="P53" s="62" t="s">
        <v>74</v>
      </c>
      <c r="Q53" s="64">
        <f t="shared" si="7"/>
        <v>33.343928437219027</v>
      </c>
      <c r="R53" s="64">
        <f t="shared" si="8"/>
        <v>28.773790397477502</v>
      </c>
      <c r="S53" s="63">
        <f t="shared" si="9"/>
        <v>4.5701380397415257</v>
      </c>
    </row>
    <row r="54" spans="1:19" x14ac:dyDescent="0.35">
      <c r="B54" s="62" t="s">
        <v>64</v>
      </c>
      <c r="C54" s="67">
        <v>542.95641304699996</v>
      </c>
      <c r="D54" s="67">
        <v>492.24173810399998</v>
      </c>
      <c r="E54" s="2">
        <v>0.9399763453577763</v>
      </c>
      <c r="F54" s="66">
        <v>17.030725829725831</v>
      </c>
      <c r="J54" s="64" t="s">
        <v>66</v>
      </c>
      <c r="K54" s="17">
        <f t="shared" si="10"/>
        <v>577.62774108995097</v>
      </c>
      <c r="L54" s="17">
        <f t="shared" si="11"/>
        <v>523.67460153121363</v>
      </c>
      <c r="M54" s="65">
        <f t="shared" si="6"/>
        <v>53.953139558737348</v>
      </c>
      <c r="P54" s="62" t="s">
        <v>64</v>
      </c>
      <c r="Q54" s="64">
        <f t="shared" si="7"/>
        <v>31.880990773705662</v>
      </c>
      <c r="R54" s="64">
        <f t="shared" si="8"/>
        <v>28.903156743022052</v>
      </c>
      <c r="S54" s="63">
        <f t="shared" si="9"/>
        <v>2.97783403068361</v>
      </c>
    </row>
    <row r="55" spans="1:19" x14ac:dyDescent="0.35">
      <c r="B55" s="62" t="s">
        <v>65</v>
      </c>
      <c r="C55" s="67">
        <v>494.80158773400001</v>
      </c>
      <c r="D55" s="67">
        <v>487.38166213099998</v>
      </c>
      <c r="E55" s="2">
        <v>0.94766410408042578</v>
      </c>
      <c r="F55" s="66">
        <v>17.63</v>
      </c>
      <c r="J55" s="64" t="s">
        <v>66</v>
      </c>
      <c r="K55" s="17">
        <f t="shared" si="10"/>
        <v>522.1276036556593</v>
      </c>
      <c r="L55" s="17">
        <f t="shared" si="11"/>
        <v>514.29790369018474</v>
      </c>
      <c r="M55" s="65">
        <f t="shared" si="6"/>
        <v>7.8296999654745605</v>
      </c>
      <c r="P55" s="62" t="s">
        <v>65</v>
      </c>
      <c r="Q55" s="64">
        <f t="shared" si="7"/>
        <v>28.065886995689169</v>
      </c>
      <c r="R55" s="64">
        <f t="shared" si="8"/>
        <v>27.645017704537722</v>
      </c>
      <c r="S55" s="63">
        <f t="shared" si="9"/>
        <v>0.42086929115144756</v>
      </c>
    </row>
    <row r="56" spans="1:19" x14ac:dyDescent="0.35">
      <c r="A56">
        <v>2023</v>
      </c>
      <c r="B56" s="62" t="s">
        <v>75</v>
      </c>
      <c r="C56" s="67">
        <v>483.00147962900002</v>
      </c>
      <c r="D56" s="67">
        <v>488.11064542999998</v>
      </c>
      <c r="E56" s="2">
        <v>0.95801301005322292</v>
      </c>
      <c r="F56" s="66">
        <v>17.751849083694083</v>
      </c>
      <c r="I56">
        <v>2023</v>
      </c>
      <c r="J56" s="64" t="s">
        <v>66</v>
      </c>
      <c r="K56" s="17">
        <f t="shared" si="10"/>
        <v>504.17006299545619</v>
      </c>
      <c r="L56" s="17">
        <f t="shared" si="11"/>
        <v>509.50314902600616</v>
      </c>
      <c r="M56" s="65">
        <f t="shared" si="6"/>
        <v>-5.3330860305499641</v>
      </c>
      <c r="O56">
        <v>2023</v>
      </c>
      <c r="P56" s="62" t="s">
        <v>75</v>
      </c>
      <c r="Q56" s="64">
        <f t="shared" si="7"/>
        <v>27.208516552377624</v>
      </c>
      <c r="R56" s="64">
        <f t="shared" si="8"/>
        <v>27.496326896917619</v>
      </c>
      <c r="S56" s="63">
        <f t="shared" si="9"/>
        <v>-0.2878103445399951</v>
      </c>
    </row>
    <row r="57" spans="1:19" x14ac:dyDescent="0.35">
      <c r="B57" s="62" t="s">
        <v>74</v>
      </c>
      <c r="C57" s="67">
        <v>513.74900000000002</v>
      </c>
      <c r="D57" s="67">
        <v>504.95400000000001</v>
      </c>
      <c r="E57" s="2">
        <v>0.97220579538734486</v>
      </c>
      <c r="F57" s="66">
        <v>18.670020359052714</v>
      </c>
      <c r="J57" s="64" t="s">
        <v>66</v>
      </c>
      <c r="K57" s="17">
        <f t="shared" si="10"/>
        <v>528.4364714111922</v>
      </c>
      <c r="L57" s="17">
        <f t="shared" si="11"/>
        <v>519.39003284671526</v>
      </c>
      <c r="M57" s="65">
        <f t="shared" si="6"/>
        <v>9.0464385644769436</v>
      </c>
      <c r="P57" s="62" t="s">
        <v>74</v>
      </c>
      <c r="Q57" s="64">
        <f t="shared" si="7"/>
        <v>27.517324037137087</v>
      </c>
      <c r="R57" s="64">
        <f t="shared" si="8"/>
        <v>27.046247957365406</v>
      </c>
      <c r="S57" s="63">
        <f t="shared" si="9"/>
        <v>0.47107607977168087</v>
      </c>
    </row>
    <row r="58" spans="1:19" x14ac:dyDescent="0.35">
      <c r="B58" s="62" t="s">
        <v>64</v>
      </c>
      <c r="C58" s="67">
        <v>528.60599999999999</v>
      </c>
      <c r="D58" s="67">
        <v>487.44200000000001</v>
      </c>
      <c r="E58" s="2">
        <v>0.98669426374926084</v>
      </c>
      <c r="F58" s="66">
        <v>18.643814797979797</v>
      </c>
      <c r="J58" s="64" t="s">
        <v>66</v>
      </c>
      <c r="K58" s="17">
        <f t="shared" si="10"/>
        <v>535.73433982619122</v>
      </c>
      <c r="L58" s="17">
        <f t="shared" si="11"/>
        <v>494.01523643991607</v>
      </c>
      <c r="M58" s="65">
        <f t="shared" si="6"/>
        <v>41.719103386275151</v>
      </c>
      <c r="P58" s="62" t="s">
        <v>64</v>
      </c>
      <c r="Q58" s="64">
        <f t="shared" si="7"/>
        <v>28.35288838297614</v>
      </c>
      <c r="R58" s="64">
        <f t="shared" si="8"/>
        <v>26.144971148974196</v>
      </c>
      <c r="S58" s="63">
        <f t="shared" si="9"/>
        <v>2.2079172340019433</v>
      </c>
    </row>
    <row r="59" spans="1:19" x14ac:dyDescent="0.35">
      <c r="B59" s="62" t="s">
        <v>65</v>
      </c>
      <c r="C59" s="67">
        <v>519.45100000000002</v>
      </c>
      <c r="D59" s="67">
        <v>497.70499999999998</v>
      </c>
      <c r="E59" s="2">
        <v>1</v>
      </c>
      <c r="F59" s="66">
        <v>18.755894949494948</v>
      </c>
      <c r="J59" s="64" t="s">
        <v>66</v>
      </c>
      <c r="K59" s="17">
        <f t="shared" si="10"/>
        <v>519.45100000000002</v>
      </c>
      <c r="L59" s="17">
        <f t="shared" si="11"/>
        <v>497.70499999999998</v>
      </c>
      <c r="M59" s="65">
        <f t="shared" si="6"/>
        <v>21.746000000000038</v>
      </c>
      <c r="P59" s="62" t="s">
        <v>65</v>
      </c>
      <c r="Q59" s="64">
        <f t="shared" si="7"/>
        <v>27.695345991153978</v>
      </c>
      <c r="R59" s="64">
        <f t="shared" si="8"/>
        <v>26.535923843687449</v>
      </c>
      <c r="S59" s="63">
        <f t="shared" si="9"/>
        <v>1.1594221474665289</v>
      </c>
    </row>
    <row r="60" spans="1:19" x14ac:dyDescent="0.35">
      <c r="B60" s="62"/>
      <c r="E60" s="2"/>
      <c r="K60" s="2">
        <f>K59/K58-1</f>
        <v>-3.0394429880067131E-2</v>
      </c>
    </row>
    <row r="61" spans="1:19" x14ac:dyDescent="0.35">
      <c r="B61" s="62"/>
      <c r="E61" s="2"/>
    </row>
    <row r="63" spans="1:19" x14ac:dyDescent="0.35">
      <c r="A63" s="62" t="s">
        <v>73</v>
      </c>
    </row>
    <row r="89" spans="3:3" x14ac:dyDescent="0.35">
      <c r="C89" s="2"/>
    </row>
    <row r="90" spans="3:3" x14ac:dyDescent="0.35">
      <c r="C90" s="2"/>
    </row>
    <row r="91" spans="3:3" x14ac:dyDescent="0.35">
      <c r="C91" s="2"/>
    </row>
    <row r="92" spans="3:3" x14ac:dyDescent="0.35">
      <c r="C92" s="2"/>
    </row>
    <row r="93" spans="3:3" x14ac:dyDescent="0.35">
      <c r="C93" s="2"/>
    </row>
    <row r="94" spans="3:3" x14ac:dyDescent="0.35">
      <c r="C94" s="2"/>
    </row>
    <row r="95" spans="3:3" x14ac:dyDescent="0.35">
      <c r="C95" s="2"/>
    </row>
    <row r="96" spans="3:3" x14ac:dyDescent="0.35">
      <c r="C96" s="2"/>
    </row>
    <row r="97" spans="3:5" x14ac:dyDescent="0.35">
      <c r="C97" s="2"/>
    </row>
    <row r="98" spans="3:5" x14ac:dyDescent="0.35">
      <c r="C98" s="2"/>
    </row>
    <row r="99" spans="3:5" x14ac:dyDescent="0.35">
      <c r="C99" s="2"/>
    </row>
    <row r="100" spans="3:5" x14ac:dyDescent="0.35">
      <c r="C100" s="2"/>
    </row>
    <row r="101" spans="3:5" x14ac:dyDescent="0.35">
      <c r="C101" s="2"/>
    </row>
    <row r="102" spans="3:5" x14ac:dyDescent="0.35">
      <c r="C102" s="2"/>
    </row>
    <row r="103" spans="3:5" x14ac:dyDescent="0.35">
      <c r="C103" s="2"/>
    </row>
    <row r="104" spans="3:5" x14ac:dyDescent="0.35">
      <c r="C104" s="2"/>
    </row>
    <row r="105" spans="3:5" x14ac:dyDescent="0.35">
      <c r="C105" s="61"/>
      <c r="D105" s="61"/>
      <c r="E105" s="61"/>
    </row>
    <row r="106" spans="3:5" x14ac:dyDescent="0.35">
      <c r="C106" s="61"/>
      <c r="D106" s="61"/>
      <c r="E106" s="61"/>
    </row>
    <row r="107" spans="3:5" x14ac:dyDescent="0.35">
      <c r="C107" s="61"/>
      <c r="D107" s="61"/>
      <c r="E107" s="61"/>
    </row>
    <row r="108" spans="3:5" x14ac:dyDescent="0.35">
      <c r="C108" s="61"/>
      <c r="D108" s="61"/>
      <c r="E108" s="61"/>
    </row>
    <row r="109" spans="3:5" x14ac:dyDescent="0.35">
      <c r="C109" s="61"/>
      <c r="D109" s="61"/>
      <c r="E109" s="61"/>
    </row>
    <row r="110" spans="3:5" x14ac:dyDescent="0.35">
      <c r="C110" s="61"/>
      <c r="D110" s="61"/>
      <c r="E110" s="61"/>
    </row>
    <row r="111" spans="3:5" x14ac:dyDescent="0.35">
      <c r="C111" s="61"/>
      <c r="D111" s="61"/>
      <c r="E111" s="61"/>
    </row>
    <row r="112" spans="3:5" x14ac:dyDescent="0.35">
      <c r="C112" s="61"/>
      <c r="D112" s="61"/>
      <c r="E112" s="61"/>
    </row>
    <row r="113" spans="3:5" x14ac:dyDescent="0.35">
      <c r="C113" s="61"/>
      <c r="D113" s="61"/>
      <c r="E113" s="61"/>
    </row>
    <row r="114" spans="3:5" x14ac:dyDescent="0.35">
      <c r="C114" s="61"/>
      <c r="D114" s="61"/>
      <c r="E114" s="61"/>
    </row>
    <row r="115" spans="3:5" x14ac:dyDescent="0.35">
      <c r="C115" s="61"/>
      <c r="D115" s="61"/>
      <c r="E115" s="61"/>
    </row>
    <row r="116" spans="3:5" x14ac:dyDescent="0.35">
      <c r="C116" s="61"/>
      <c r="D116" s="61"/>
      <c r="E116" s="61"/>
    </row>
    <row r="117" spans="3:5" x14ac:dyDescent="0.35">
      <c r="C117" s="61"/>
      <c r="D117" s="61"/>
      <c r="E117" s="61"/>
    </row>
    <row r="118" spans="3:5" x14ac:dyDescent="0.35">
      <c r="C118" s="61"/>
      <c r="D118" s="61"/>
      <c r="E118" s="61"/>
    </row>
    <row r="119" spans="3:5" x14ac:dyDescent="0.35">
      <c r="C119" s="61"/>
      <c r="D119" s="61"/>
      <c r="E119" s="61"/>
    </row>
    <row r="120" spans="3:5" x14ac:dyDescent="0.35">
      <c r="C120" s="61"/>
      <c r="D120" s="61"/>
      <c r="E120" s="61"/>
    </row>
    <row r="121" spans="3:5" x14ac:dyDescent="0.35">
      <c r="C121" s="61"/>
      <c r="D121" s="61"/>
      <c r="E121" s="61"/>
    </row>
    <row r="122" spans="3:5" x14ac:dyDescent="0.35">
      <c r="C122" s="61"/>
      <c r="D122" s="61"/>
      <c r="E122" s="61"/>
    </row>
    <row r="123" spans="3:5" x14ac:dyDescent="0.35">
      <c r="C123" s="61"/>
      <c r="D123" s="61"/>
      <c r="E123" s="61"/>
    </row>
    <row r="124" spans="3:5" x14ac:dyDescent="0.35">
      <c r="C124" s="61"/>
      <c r="D124" s="61"/>
      <c r="E124" s="61"/>
    </row>
    <row r="125" spans="3:5" x14ac:dyDescent="0.35">
      <c r="C125" s="61"/>
      <c r="D125" s="61"/>
      <c r="E125" s="61"/>
    </row>
    <row r="126" spans="3:5" x14ac:dyDescent="0.35">
      <c r="C126" s="61"/>
      <c r="D126" s="61"/>
      <c r="E126" s="61"/>
    </row>
    <row r="127" spans="3:5" x14ac:dyDescent="0.35">
      <c r="C127" s="61"/>
      <c r="D127" s="61"/>
      <c r="E127" s="61"/>
    </row>
    <row r="128" spans="3:5" x14ac:dyDescent="0.35">
      <c r="C128" s="61"/>
      <c r="D128" s="61"/>
      <c r="E128" s="61"/>
    </row>
    <row r="129" spans="3:5" x14ac:dyDescent="0.35">
      <c r="C129" s="61"/>
      <c r="D129" s="61"/>
      <c r="E129" s="61"/>
    </row>
    <row r="130" spans="3:5" x14ac:dyDescent="0.35">
      <c r="C130" s="61"/>
      <c r="D130" s="61"/>
      <c r="E130" s="61"/>
    </row>
    <row r="131" spans="3:5" x14ac:dyDescent="0.35">
      <c r="C131" s="61"/>
      <c r="D131" s="61"/>
      <c r="E131" s="61"/>
    </row>
    <row r="132" spans="3:5" x14ac:dyDescent="0.35">
      <c r="C132" s="61"/>
      <c r="D132" s="61"/>
      <c r="E132" s="61"/>
    </row>
    <row r="133" spans="3:5" x14ac:dyDescent="0.35">
      <c r="C133" s="61"/>
      <c r="D133" s="61"/>
      <c r="E133" s="61"/>
    </row>
    <row r="134" spans="3:5" x14ac:dyDescent="0.35">
      <c r="C134" s="61"/>
      <c r="D134" s="61"/>
      <c r="E134" s="61"/>
    </row>
    <row r="135" spans="3:5" x14ac:dyDescent="0.35">
      <c r="C135" s="61"/>
      <c r="D135" s="61"/>
      <c r="E135" s="61"/>
    </row>
    <row r="136" spans="3:5" x14ac:dyDescent="0.35">
      <c r="C136" s="61"/>
      <c r="D136" s="61"/>
      <c r="E136" s="61"/>
    </row>
    <row r="137" spans="3:5" x14ac:dyDescent="0.35">
      <c r="C137" s="61"/>
      <c r="D137" s="61"/>
      <c r="E137" s="61"/>
    </row>
    <row r="138" spans="3:5" x14ac:dyDescent="0.35">
      <c r="C138" s="61"/>
      <c r="D138" s="61"/>
      <c r="E138" s="61"/>
    </row>
    <row r="139" spans="3:5" x14ac:dyDescent="0.35">
      <c r="C139" s="61"/>
      <c r="D139" s="61"/>
      <c r="E139" s="61"/>
    </row>
    <row r="140" spans="3:5" x14ac:dyDescent="0.35">
      <c r="C140" s="61"/>
      <c r="D140" s="61"/>
      <c r="E140" s="61"/>
    </row>
    <row r="141" spans="3:5" x14ac:dyDescent="0.35">
      <c r="C141" s="61"/>
      <c r="D141" s="61"/>
      <c r="E141" s="61"/>
    </row>
    <row r="142" spans="3:5" x14ac:dyDescent="0.35">
      <c r="C142" s="61"/>
      <c r="D142" s="61"/>
      <c r="E142" s="61"/>
    </row>
    <row r="143" spans="3:5" x14ac:dyDescent="0.35">
      <c r="C143" s="61"/>
      <c r="D143" s="61"/>
      <c r="E143" s="61"/>
    </row>
    <row r="144" spans="3:5" x14ac:dyDescent="0.35">
      <c r="C144" s="61"/>
      <c r="D144" s="61"/>
      <c r="E144" s="61"/>
    </row>
    <row r="145" spans="3:5" x14ac:dyDescent="0.35">
      <c r="C145" s="61"/>
      <c r="D145" s="61"/>
      <c r="E145" s="61"/>
    </row>
    <row r="146" spans="3:5" x14ac:dyDescent="0.35">
      <c r="C146" s="61"/>
      <c r="D146" s="61"/>
      <c r="E146" s="61"/>
    </row>
    <row r="147" spans="3:5" x14ac:dyDescent="0.35">
      <c r="C147" s="61"/>
      <c r="D147" s="61"/>
      <c r="E147" s="61"/>
    </row>
    <row r="148" spans="3:5" x14ac:dyDescent="0.35">
      <c r="C148" s="61"/>
      <c r="D148" s="61"/>
      <c r="E148" s="61"/>
    </row>
    <row r="149" spans="3:5" x14ac:dyDescent="0.35">
      <c r="C149" s="61"/>
      <c r="D149" s="61"/>
      <c r="E149" s="61"/>
    </row>
    <row r="150" spans="3:5" x14ac:dyDescent="0.35">
      <c r="C150" s="61"/>
      <c r="D150" s="61"/>
      <c r="E150" s="61"/>
    </row>
    <row r="151" spans="3:5" x14ac:dyDescent="0.35">
      <c r="C151" s="61"/>
      <c r="D151" s="61"/>
      <c r="E151" s="61"/>
    </row>
    <row r="152" spans="3:5" x14ac:dyDescent="0.35">
      <c r="C152" s="61"/>
      <c r="D152" s="61"/>
      <c r="E152" s="61"/>
    </row>
    <row r="153" spans="3:5" x14ac:dyDescent="0.35">
      <c r="C153" s="61"/>
      <c r="D153" s="61"/>
      <c r="E153" s="61"/>
    </row>
    <row r="154" spans="3:5" x14ac:dyDescent="0.35">
      <c r="C154" s="61"/>
      <c r="D154" s="61"/>
      <c r="E154" s="61"/>
    </row>
    <row r="155" spans="3:5" x14ac:dyDescent="0.35">
      <c r="C155" s="61"/>
      <c r="D155" s="61"/>
      <c r="E155" s="61"/>
    </row>
    <row r="156" spans="3:5" x14ac:dyDescent="0.35">
      <c r="C156" s="61"/>
      <c r="D156" s="61"/>
      <c r="E156" s="61"/>
    </row>
    <row r="157" spans="3:5" x14ac:dyDescent="0.35">
      <c r="C157" s="61"/>
      <c r="D157" s="61"/>
      <c r="E157" s="61"/>
    </row>
    <row r="158" spans="3:5" x14ac:dyDescent="0.35">
      <c r="C158" s="61"/>
      <c r="D158" s="61"/>
      <c r="E158" s="61"/>
    </row>
    <row r="159" spans="3:5" x14ac:dyDescent="0.35">
      <c r="C159" s="61"/>
      <c r="D159" s="61"/>
      <c r="E159" s="61"/>
    </row>
    <row r="160" spans="3:5" x14ac:dyDescent="0.35">
      <c r="C160" s="61"/>
      <c r="D160" s="61"/>
      <c r="E160" s="61"/>
    </row>
    <row r="161" spans="3:5" x14ac:dyDescent="0.35">
      <c r="C161" s="61"/>
      <c r="D161" s="61"/>
      <c r="E161" s="61"/>
    </row>
    <row r="162" spans="3:5" x14ac:dyDescent="0.35">
      <c r="C162" s="61"/>
      <c r="D162" s="61"/>
      <c r="E162" s="61"/>
    </row>
    <row r="163" spans="3:5" x14ac:dyDescent="0.35">
      <c r="C163" s="61"/>
      <c r="D163" s="61"/>
      <c r="E163" s="61"/>
    </row>
    <row r="164" spans="3:5" x14ac:dyDescent="0.35">
      <c r="C164" s="61"/>
      <c r="D164" s="61"/>
      <c r="E164" s="61"/>
    </row>
    <row r="165" spans="3:5" x14ac:dyDescent="0.35">
      <c r="C165" s="61"/>
      <c r="D165" s="61"/>
      <c r="E165" s="61"/>
    </row>
    <row r="166" spans="3:5" x14ac:dyDescent="0.35">
      <c r="C166" s="61"/>
      <c r="D166" s="61"/>
      <c r="E166" s="61"/>
    </row>
    <row r="167" spans="3:5" x14ac:dyDescent="0.35">
      <c r="C167" s="61"/>
      <c r="D167" s="61"/>
      <c r="E167" s="61"/>
    </row>
    <row r="168" spans="3:5" x14ac:dyDescent="0.35">
      <c r="C168" s="61"/>
      <c r="D168" s="61"/>
      <c r="E168" s="61"/>
    </row>
    <row r="169" spans="3:5" x14ac:dyDescent="0.35">
      <c r="C169" s="61"/>
      <c r="D169" s="61"/>
      <c r="E169" s="61"/>
    </row>
    <row r="170" spans="3:5" x14ac:dyDescent="0.35">
      <c r="C170" s="61"/>
      <c r="D170" s="61"/>
      <c r="E170" s="61"/>
    </row>
    <row r="171" spans="3:5" x14ac:dyDescent="0.35">
      <c r="C171" s="61"/>
      <c r="D171" s="61"/>
      <c r="E171" s="61"/>
    </row>
    <row r="172" spans="3:5" x14ac:dyDescent="0.35">
      <c r="C172" s="61"/>
      <c r="D172" s="61"/>
      <c r="E172" s="61"/>
    </row>
    <row r="173" spans="3:5" x14ac:dyDescent="0.35">
      <c r="C173" s="61"/>
      <c r="D173" s="61"/>
      <c r="E173" s="61"/>
    </row>
    <row r="174" spans="3:5" x14ac:dyDescent="0.35">
      <c r="C174" s="61"/>
      <c r="D174" s="61"/>
      <c r="E174" s="61"/>
    </row>
    <row r="175" spans="3:5" x14ac:dyDescent="0.35">
      <c r="C175" s="61"/>
      <c r="D175" s="61"/>
      <c r="E175" s="61"/>
    </row>
    <row r="176" spans="3:5" x14ac:dyDescent="0.35">
      <c r="C176" s="61"/>
      <c r="D176" s="61"/>
      <c r="E176" s="61"/>
    </row>
    <row r="177" spans="3:5" x14ac:dyDescent="0.35">
      <c r="C177" s="61"/>
      <c r="D177" s="61"/>
      <c r="E177" s="61"/>
    </row>
    <row r="178" spans="3:5" x14ac:dyDescent="0.35">
      <c r="C178" s="61"/>
      <c r="D178" s="61"/>
      <c r="E178" s="61"/>
    </row>
    <row r="179" spans="3:5" x14ac:dyDescent="0.35">
      <c r="C179" s="61"/>
      <c r="D179" s="61"/>
      <c r="E179" s="61"/>
    </row>
    <row r="180" spans="3:5" x14ac:dyDescent="0.35">
      <c r="C180" s="61"/>
      <c r="D180" s="61"/>
      <c r="E180" s="61"/>
    </row>
    <row r="181" spans="3:5" x14ac:dyDescent="0.35">
      <c r="C181" s="61"/>
      <c r="D181" s="61"/>
      <c r="E181" s="61"/>
    </row>
    <row r="182" spans="3:5" x14ac:dyDescent="0.35">
      <c r="C182" s="61"/>
      <c r="D182" s="61"/>
      <c r="E182" s="61"/>
    </row>
    <row r="183" spans="3:5" x14ac:dyDescent="0.35">
      <c r="C183" s="61"/>
      <c r="D183" s="61"/>
      <c r="E183" s="61"/>
    </row>
    <row r="184" spans="3:5" x14ac:dyDescent="0.35">
      <c r="C184" s="61"/>
      <c r="D184" s="61"/>
      <c r="E184" s="61"/>
    </row>
    <row r="185" spans="3:5" x14ac:dyDescent="0.35">
      <c r="C185" s="61"/>
      <c r="D185" s="61"/>
      <c r="E185" s="61"/>
    </row>
    <row r="186" spans="3:5" x14ac:dyDescent="0.35">
      <c r="C186" s="61"/>
      <c r="D186" s="61"/>
      <c r="E186" s="61"/>
    </row>
    <row r="187" spans="3:5" x14ac:dyDescent="0.35">
      <c r="C187" s="61"/>
      <c r="D187" s="61"/>
      <c r="E187" s="61"/>
    </row>
    <row r="188" spans="3:5" x14ac:dyDescent="0.35">
      <c r="C188" s="61"/>
      <c r="D188" s="61"/>
      <c r="E188" s="61"/>
    </row>
    <row r="189" spans="3:5" x14ac:dyDescent="0.35">
      <c r="C189" s="61"/>
      <c r="D189" s="61"/>
      <c r="E189" s="61"/>
    </row>
    <row r="190" spans="3:5" x14ac:dyDescent="0.35">
      <c r="C190" s="61"/>
      <c r="D190" s="61"/>
      <c r="E190" s="61"/>
    </row>
    <row r="191" spans="3:5" x14ac:dyDescent="0.35">
      <c r="C191" s="61"/>
      <c r="D191" s="61"/>
      <c r="E191" s="61"/>
    </row>
    <row r="192" spans="3:5" x14ac:dyDescent="0.35">
      <c r="C192" s="61"/>
      <c r="D192" s="61"/>
      <c r="E192" s="61"/>
    </row>
    <row r="193" spans="3:5" x14ac:dyDescent="0.35">
      <c r="C193" s="61"/>
      <c r="D193" s="61"/>
      <c r="E193" s="61"/>
    </row>
    <row r="194" spans="3:5" x14ac:dyDescent="0.35">
      <c r="C194" s="61"/>
      <c r="D194" s="61"/>
      <c r="E194" s="61"/>
    </row>
    <row r="195" spans="3:5" x14ac:dyDescent="0.35">
      <c r="C195" s="61"/>
      <c r="D195" s="61"/>
      <c r="E195" s="61"/>
    </row>
    <row r="196" spans="3:5" x14ac:dyDescent="0.35">
      <c r="C196" s="61"/>
      <c r="D196" s="61"/>
      <c r="E196" s="61"/>
    </row>
    <row r="197" spans="3:5" x14ac:dyDescent="0.35">
      <c r="C197" s="61"/>
      <c r="D197" s="61"/>
      <c r="E197" s="61"/>
    </row>
    <row r="198" spans="3:5" x14ac:dyDescent="0.35">
      <c r="C198" s="61"/>
      <c r="D198" s="61"/>
      <c r="E198" s="61"/>
    </row>
    <row r="199" spans="3:5" x14ac:dyDescent="0.35">
      <c r="C199" s="61"/>
      <c r="D199" s="61"/>
      <c r="E199" s="61"/>
    </row>
    <row r="200" spans="3:5" x14ac:dyDescent="0.35">
      <c r="C200" s="61"/>
      <c r="D200" s="61"/>
      <c r="E200" s="61"/>
    </row>
    <row r="201" spans="3:5" x14ac:dyDescent="0.35">
      <c r="C201" s="61"/>
      <c r="D201" s="61"/>
      <c r="E201" s="61"/>
    </row>
    <row r="202" spans="3:5" x14ac:dyDescent="0.35">
      <c r="C202" s="61"/>
      <c r="D202" s="61"/>
      <c r="E202" s="61"/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A8DEE-49E1-447B-A3CA-BB47BAE74E35}">
  <dimension ref="A1:AW38"/>
  <sheetViews>
    <sheetView zoomScale="57" zoomScaleNormal="57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8.90625" defaultRowHeight="14.5" x14ac:dyDescent="0.35"/>
  <cols>
    <col min="2" max="2" width="19.54296875" bestFit="1" customWidth="1"/>
  </cols>
  <sheetData>
    <row r="1" spans="1:49" ht="26" x14ac:dyDescent="0.6">
      <c r="A1" s="158" t="s">
        <v>188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9" x14ac:dyDescent="0.35">
      <c r="A2" s="74" t="s">
        <v>78</v>
      </c>
      <c r="B2" s="74"/>
      <c r="C2" s="8" t="s">
        <v>23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46"/>
      <c r="Q2" s="8"/>
      <c r="R2" s="8"/>
      <c r="S2" s="8" t="s">
        <v>87</v>
      </c>
      <c r="T2" s="8"/>
      <c r="U2" s="8"/>
      <c r="V2" s="8"/>
      <c r="W2" s="8"/>
      <c r="X2" s="8"/>
      <c r="Y2" s="8"/>
      <c r="Z2" s="8"/>
      <c r="AA2" s="8"/>
      <c r="AB2" s="8"/>
      <c r="AC2" s="8"/>
      <c r="AF2" s="2"/>
      <c r="AH2" s="8"/>
      <c r="AI2" s="8" t="s">
        <v>22</v>
      </c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2"/>
    </row>
    <row r="3" spans="1:49" x14ac:dyDescent="0.35">
      <c r="A3" s="74"/>
      <c r="B3" s="74"/>
      <c r="C3" s="8">
        <v>2010</v>
      </c>
      <c r="D3" s="8">
        <v>2011</v>
      </c>
      <c r="E3" s="8">
        <v>2012</v>
      </c>
      <c r="F3" s="8">
        <v>2013</v>
      </c>
      <c r="G3" s="8">
        <v>2014</v>
      </c>
      <c r="H3" s="8">
        <v>2015</v>
      </c>
      <c r="I3" s="8">
        <v>2016</v>
      </c>
      <c r="J3" s="8">
        <v>2017</v>
      </c>
      <c r="K3" s="8">
        <v>2018</v>
      </c>
      <c r="L3" s="8">
        <v>2019</v>
      </c>
      <c r="M3" s="8">
        <v>2020</v>
      </c>
      <c r="N3" s="8">
        <v>2021</v>
      </c>
      <c r="O3" s="8">
        <v>2022</v>
      </c>
      <c r="P3" s="8">
        <v>2023</v>
      </c>
      <c r="Q3" s="8"/>
      <c r="R3" s="8"/>
      <c r="S3" s="8">
        <v>2010</v>
      </c>
      <c r="T3" s="8">
        <v>2011</v>
      </c>
      <c r="U3" s="8">
        <v>2012</v>
      </c>
      <c r="V3" s="8">
        <v>2013</v>
      </c>
      <c r="W3" s="8">
        <v>2014</v>
      </c>
      <c r="X3" s="8">
        <v>2015</v>
      </c>
      <c r="Y3" s="8">
        <v>2016</v>
      </c>
      <c r="Z3" s="8">
        <v>2017</v>
      </c>
      <c r="AA3" s="8">
        <v>2018</v>
      </c>
      <c r="AB3" s="8">
        <v>2019</v>
      </c>
      <c r="AC3" s="8">
        <v>2020</v>
      </c>
      <c r="AD3" s="8">
        <v>2021</v>
      </c>
      <c r="AE3" s="8">
        <v>2022</v>
      </c>
      <c r="AF3" s="8">
        <v>2023</v>
      </c>
      <c r="AG3" s="8"/>
      <c r="AH3" s="8"/>
      <c r="AI3" s="8">
        <v>2010</v>
      </c>
      <c r="AJ3" s="8">
        <v>2011</v>
      </c>
      <c r="AK3" s="8">
        <v>2012</v>
      </c>
      <c r="AL3" s="8">
        <v>2013</v>
      </c>
      <c r="AM3" s="8">
        <v>2014</v>
      </c>
      <c r="AN3" s="8">
        <v>2015</v>
      </c>
      <c r="AO3" s="8">
        <v>2016</v>
      </c>
      <c r="AP3" s="8">
        <v>2017</v>
      </c>
      <c r="AQ3" s="8">
        <v>2018</v>
      </c>
      <c r="AR3" s="8">
        <v>2019</v>
      </c>
      <c r="AS3" s="8">
        <v>2020</v>
      </c>
      <c r="AT3" s="8">
        <v>2021</v>
      </c>
      <c r="AU3" s="8">
        <v>2022</v>
      </c>
      <c r="AV3">
        <v>2023</v>
      </c>
    </row>
    <row r="4" spans="1:49" x14ac:dyDescent="0.35">
      <c r="A4" s="74"/>
      <c r="B4" s="74" t="s">
        <v>86</v>
      </c>
      <c r="C4" s="47">
        <v>9.9532750144927515</v>
      </c>
      <c r="D4" s="47">
        <v>12.143765336249317</v>
      </c>
      <c r="E4" s="47">
        <v>10.150901449275361</v>
      </c>
      <c r="F4" s="47">
        <v>16.754507654563302</v>
      </c>
      <c r="G4" s="47">
        <v>18.459782257315375</v>
      </c>
      <c r="H4" s="47">
        <v>21.484387156775909</v>
      </c>
      <c r="I4" s="47">
        <v>20.352443059019119</v>
      </c>
      <c r="J4" s="47">
        <v>19.839321984126986</v>
      </c>
      <c r="K4" s="47">
        <v>21.293169213313167</v>
      </c>
      <c r="L4" s="47">
        <v>21.085160991615027</v>
      </c>
      <c r="M4" s="47">
        <v>23.500597809187283</v>
      </c>
      <c r="N4" s="47">
        <v>26.262408713136729</v>
      </c>
      <c r="O4" s="47">
        <v>29.637927488299535</v>
      </c>
      <c r="P4" s="47">
        <v>31.706799999999998</v>
      </c>
      <c r="Q4" s="47"/>
      <c r="R4" s="8"/>
      <c r="S4" s="47">
        <v>157.38122295652175</v>
      </c>
      <c r="T4" s="47">
        <v>183.93438764352103</v>
      </c>
      <c r="U4" s="47">
        <v>125.38642463768113</v>
      </c>
      <c r="V4" s="47">
        <v>176.78965240431799</v>
      </c>
      <c r="W4" s="47">
        <v>162.31039544821181</v>
      </c>
      <c r="X4" s="47">
        <v>152.87868184233835</v>
      </c>
      <c r="Y4" s="47">
        <v>159.37836650041561</v>
      </c>
      <c r="Z4" s="47">
        <v>191.74007428571426</v>
      </c>
      <c r="AA4" s="47">
        <v>184.98516701966716</v>
      </c>
      <c r="AB4" s="47">
        <v>189.3201186292381</v>
      </c>
      <c r="AC4" s="47">
        <v>236.16434296819787</v>
      </c>
      <c r="AD4" s="17">
        <v>279.52581347184992</v>
      </c>
      <c r="AE4" s="17">
        <v>250.0978975351014</v>
      </c>
      <c r="AF4" s="17">
        <v>225.49140000000003</v>
      </c>
      <c r="AG4" s="17"/>
      <c r="AH4" s="8"/>
      <c r="AI4" s="47">
        <v>154.02941588405795</v>
      </c>
      <c r="AJ4" s="47">
        <v>160.11319945325312</v>
      </c>
      <c r="AK4" s="47">
        <v>191.22409171842651</v>
      </c>
      <c r="AL4" s="47">
        <v>215.2526837095192</v>
      </c>
      <c r="AM4" s="47">
        <v>227.9907832791454</v>
      </c>
      <c r="AN4" s="47">
        <v>227.24973055801595</v>
      </c>
      <c r="AO4" s="47">
        <v>214.4266716541978</v>
      </c>
      <c r="AP4" s="47">
        <v>223.76412492063491</v>
      </c>
      <c r="AQ4" s="47">
        <v>231.96465181543115</v>
      </c>
      <c r="AR4" s="47">
        <v>211.31026977761579</v>
      </c>
      <c r="AS4" s="47">
        <v>232.75915893992934</v>
      </c>
      <c r="AT4" s="47">
        <v>231.18962117962468</v>
      </c>
      <c r="AU4" s="47">
        <v>241.94036580343217</v>
      </c>
      <c r="AV4" s="17">
        <v>262.2527</v>
      </c>
      <c r="AW4">
        <f>AV4/AU4-1</f>
        <v>8.3955953894319757E-2</v>
      </c>
    </row>
    <row r="5" spans="1:49" x14ac:dyDescent="0.35">
      <c r="A5" s="74"/>
      <c r="B5" s="7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9" x14ac:dyDescent="0.35">
      <c r="A6" s="74"/>
      <c r="B6" s="74"/>
      <c r="C6" s="8" t="s">
        <v>23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 t="s">
        <v>87</v>
      </c>
      <c r="T6" s="8"/>
      <c r="U6" s="8"/>
      <c r="V6" s="8"/>
      <c r="W6" s="8"/>
      <c r="X6" s="8"/>
      <c r="Y6" s="8"/>
      <c r="Z6" s="8"/>
      <c r="AA6" s="8"/>
      <c r="AB6" s="8"/>
      <c r="AC6" s="8"/>
      <c r="AH6" s="8"/>
      <c r="AI6" s="8" t="s">
        <v>22</v>
      </c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9" x14ac:dyDescent="0.35">
      <c r="A7" s="74"/>
      <c r="C7" s="8">
        <v>2010</v>
      </c>
      <c r="D7" s="8">
        <v>2011</v>
      </c>
      <c r="E7" s="8">
        <v>2012</v>
      </c>
      <c r="F7" s="8">
        <v>2013</v>
      </c>
      <c r="G7" s="8">
        <v>2014</v>
      </c>
      <c r="H7" s="8">
        <v>2015</v>
      </c>
      <c r="I7" s="8">
        <v>2016</v>
      </c>
      <c r="J7" s="8">
        <v>2017</v>
      </c>
      <c r="K7" s="8">
        <v>2018</v>
      </c>
      <c r="L7" s="8">
        <v>2019</v>
      </c>
      <c r="M7" s="8">
        <v>2020</v>
      </c>
      <c r="N7" s="8">
        <v>2021</v>
      </c>
      <c r="O7" s="8">
        <v>2022</v>
      </c>
      <c r="P7" s="8">
        <v>2023</v>
      </c>
      <c r="Q7" s="8"/>
      <c r="R7" s="8"/>
      <c r="S7" s="8">
        <v>2010</v>
      </c>
      <c r="T7" s="8">
        <v>2011</v>
      </c>
      <c r="U7" s="8">
        <v>2012</v>
      </c>
      <c r="V7" s="8">
        <v>2013</v>
      </c>
      <c r="W7" s="8">
        <v>2014</v>
      </c>
      <c r="X7" s="8">
        <v>2015</v>
      </c>
      <c r="Y7" s="8">
        <v>2016</v>
      </c>
      <c r="Z7" s="8">
        <v>2017</v>
      </c>
      <c r="AA7" s="8">
        <v>2018</v>
      </c>
      <c r="AB7" s="8">
        <v>2019</v>
      </c>
      <c r="AC7" s="8">
        <v>2020</v>
      </c>
      <c r="AD7" s="8">
        <v>2021</v>
      </c>
      <c r="AE7" s="8">
        <v>2022</v>
      </c>
      <c r="AF7" s="8">
        <v>2023</v>
      </c>
      <c r="AG7" s="8"/>
      <c r="AH7" s="8"/>
      <c r="AI7" s="8">
        <v>2010</v>
      </c>
      <c r="AJ7" s="8">
        <v>2011</v>
      </c>
      <c r="AK7" s="8">
        <v>2012</v>
      </c>
      <c r="AL7" s="8">
        <v>2013</v>
      </c>
      <c r="AM7" s="8">
        <v>2014</v>
      </c>
      <c r="AN7" s="8">
        <v>2015</v>
      </c>
      <c r="AO7" s="8">
        <v>2016</v>
      </c>
      <c r="AP7" s="8">
        <v>2017</v>
      </c>
      <c r="AQ7" s="8">
        <v>2018</v>
      </c>
      <c r="AR7" s="8">
        <v>2019</v>
      </c>
      <c r="AS7" s="8">
        <v>2020</v>
      </c>
      <c r="AT7" s="8">
        <v>2021</v>
      </c>
      <c r="AU7" s="8">
        <v>2022</v>
      </c>
      <c r="AV7" s="8">
        <v>2023</v>
      </c>
    </row>
    <row r="8" spans="1:49" x14ac:dyDescent="0.35">
      <c r="A8" s="74"/>
      <c r="B8" s="74" t="s">
        <v>85</v>
      </c>
      <c r="C8" s="47">
        <v>0.73561912605559177</v>
      </c>
      <c r="D8" s="47">
        <v>0.81196871879784815</v>
      </c>
      <c r="E8" s="47">
        <v>0.66757041623527713</v>
      </c>
      <c r="F8" s="47">
        <v>0.99440582283705226</v>
      </c>
      <c r="G8" s="47">
        <v>1.0467631376249442</v>
      </c>
      <c r="H8" s="47">
        <v>1.0031563505355456</v>
      </c>
      <c r="I8" s="47">
        <v>1.0422658271337157</v>
      </c>
      <c r="J8" s="47">
        <v>1.086581547408997</v>
      </c>
      <c r="K8" s="47">
        <v>1.1661488295331561</v>
      </c>
      <c r="L8" s="47">
        <v>1.162676075968849</v>
      </c>
      <c r="M8" s="47">
        <v>1.2553505492241352</v>
      </c>
      <c r="N8" s="47">
        <v>1.507761664942791</v>
      </c>
      <c r="O8" s="47">
        <v>1.592384801160545</v>
      </c>
      <c r="P8" s="47">
        <v>1.6904350321451771</v>
      </c>
      <c r="Q8" s="47"/>
      <c r="R8" s="8"/>
      <c r="S8" s="47">
        <v>11.621645004497273</v>
      </c>
      <c r="T8" s="47">
        <v>12.285155601039484</v>
      </c>
      <c r="U8" s="47">
        <v>8.228638850193061</v>
      </c>
      <c r="V8" s="47">
        <v>10.491171528794331</v>
      </c>
      <c r="W8" s="47">
        <v>9.2119808638110996</v>
      </c>
      <c r="X8" s="47">
        <v>7.16207254757337</v>
      </c>
      <c r="Y8" s="47">
        <v>8.1607600161280978</v>
      </c>
      <c r="Z8" s="47">
        <v>10.474056529289777</v>
      </c>
      <c r="AA8" s="47">
        <v>10.142805059610916</v>
      </c>
      <c r="AB8" s="47">
        <v>10.433196413190707</v>
      </c>
      <c r="AC8" s="47">
        <v>12.601996195901565</v>
      </c>
      <c r="AD8" s="17">
        <v>16.015683236715578</v>
      </c>
      <c r="AE8" s="17">
        <v>13.446439255530443</v>
      </c>
      <c r="AF8" s="17">
        <v>10.326147055866697</v>
      </c>
      <c r="AG8" s="17"/>
      <c r="AH8" s="8"/>
      <c r="AI8" s="47">
        <v>11.370406958993064</v>
      </c>
      <c r="AJ8" s="47">
        <v>10.69869336663824</v>
      </c>
      <c r="AK8" s="47">
        <v>12.571568191973229</v>
      </c>
      <c r="AL8" s="47">
        <v>12.772717185578204</v>
      </c>
      <c r="AM8" s="47">
        <v>12.961685235532658</v>
      </c>
      <c r="AN8" s="47">
        <v>10.687951275188851</v>
      </c>
      <c r="AO8" s="47">
        <v>10.974344154766046</v>
      </c>
      <c r="AP8" s="47">
        <v>12.208126407313314</v>
      </c>
      <c r="AQ8" s="47">
        <v>12.71685186374571</v>
      </c>
      <c r="AR8" s="47">
        <v>11.62885155456884</v>
      </c>
      <c r="AS8" s="47">
        <v>12.433825971374748</v>
      </c>
      <c r="AT8" s="47">
        <v>13.234226317713009</v>
      </c>
      <c r="AU8" s="47">
        <v>13.019055824939771</v>
      </c>
      <c r="AV8" s="17">
        <v>15.69034691665995</v>
      </c>
    </row>
    <row r="9" spans="1:49" x14ac:dyDescent="0.35">
      <c r="A9" s="74"/>
      <c r="B9" s="7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9" x14ac:dyDescent="0.35">
      <c r="A10" s="74" t="s">
        <v>77</v>
      </c>
      <c r="B10" s="74"/>
      <c r="C10" s="8" t="s">
        <v>23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 t="s">
        <v>87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H10" s="8"/>
      <c r="AI10" s="8" t="s">
        <v>22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75"/>
    </row>
    <row r="11" spans="1:49" x14ac:dyDescent="0.35">
      <c r="A11" s="74"/>
      <c r="C11" s="8">
        <v>2010</v>
      </c>
      <c r="D11" s="8">
        <v>2011</v>
      </c>
      <c r="E11" s="8">
        <v>2012</v>
      </c>
      <c r="F11" s="8">
        <v>2013</v>
      </c>
      <c r="G11" s="8">
        <v>2014</v>
      </c>
      <c r="H11" s="8">
        <v>2015</v>
      </c>
      <c r="I11" s="8">
        <v>2016</v>
      </c>
      <c r="J11" s="8">
        <v>2017</v>
      </c>
      <c r="K11" s="8">
        <v>2018</v>
      </c>
      <c r="L11" s="8">
        <v>2019</v>
      </c>
      <c r="M11" s="8">
        <v>2020</v>
      </c>
      <c r="N11" s="8">
        <v>2021</v>
      </c>
      <c r="O11" s="8">
        <v>2022</v>
      </c>
      <c r="P11" s="8">
        <v>2023</v>
      </c>
      <c r="Q11" s="8"/>
      <c r="R11" s="8"/>
      <c r="S11" s="8">
        <v>2010</v>
      </c>
      <c r="T11" s="8">
        <v>2011</v>
      </c>
      <c r="U11" s="8">
        <v>2012</v>
      </c>
      <c r="V11" s="8">
        <v>2013</v>
      </c>
      <c r="W11" s="8">
        <v>2014</v>
      </c>
      <c r="X11" s="8">
        <v>2015</v>
      </c>
      <c r="Y11" s="8">
        <v>2016</v>
      </c>
      <c r="Z11" s="8">
        <v>2017</v>
      </c>
      <c r="AA11" s="8">
        <v>2018</v>
      </c>
      <c r="AB11" s="8">
        <v>2019</v>
      </c>
      <c r="AC11" s="8">
        <v>2020</v>
      </c>
      <c r="AD11" s="8">
        <v>2021</v>
      </c>
      <c r="AE11" s="8">
        <v>2022</v>
      </c>
      <c r="AF11" s="8">
        <v>2023</v>
      </c>
      <c r="AG11" s="8"/>
      <c r="AH11" s="8"/>
      <c r="AI11" s="8">
        <v>2010</v>
      </c>
      <c r="AJ11" s="8">
        <v>2011</v>
      </c>
      <c r="AK11" s="8">
        <v>2012</v>
      </c>
      <c r="AL11" s="8">
        <v>2013</v>
      </c>
      <c r="AM11" s="8">
        <v>2014</v>
      </c>
      <c r="AN11" s="8">
        <v>2015</v>
      </c>
      <c r="AO11" s="8">
        <v>2016</v>
      </c>
      <c r="AP11" s="8">
        <v>2017</v>
      </c>
      <c r="AQ11" s="8">
        <v>2018</v>
      </c>
      <c r="AR11" s="8">
        <v>2019</v>
      </c>
      <c r="AS11" s="8">
        <v>2020</v>
      </c>
      <c r="AT11" s="8">
        <v>2021</v>
      </c>
      <c r="AU11" s="8">
        <v>2022</v>
      </c>
      <c r="AV11" s="8">
        <v>2023</v>
      </c>
    </row>
    <row r="12" spans="1:49" x14ac:dyDescent="0.35">
      <c r="A12" s="74"/>
      <c r="B12" s="74" t="s">
        <v>86</v>
      </c>
      <c r="C12" s="47">
        <v>7.6148915942028976</v>
      </c>
      <c r="D12" s="47">
        <v>11.986407107709129</v>
      </c>
      <c r="E12" s="47">
        <v>12.759347722567286</v>
      </c>
      <c r="F12" s="47">
        <v>12.452331501472036</v>
      </c>
      <c r="G12" s="47">
        <v>11.892764514630748</v>
      </c>
      <c r="H12" s="47">
        <v>15.059336049601416</v>
      </c>
      <c r="I12" s="47">
        <v>14.547660349127179</v>
      </c>
      <c r="J12" s="47">
        <v>13.056130476190477</v>
      </c>
      <c r="K12" s="47">
        <v>13.525825491679274</v>
      </c>
      <c r="L12" s="47">
        <v>13.161318702150931</v>
      </c>
      <c r="M12" s="47">
        <v>13.56432961130742</v>
      </c>
      <c r="N12" s="47">
        <v>13.233321715817695</v>
      </c>
      <c r="O12" s="47">
        <v>13.480092730109206</v>
      </c>
      <c r="P12" s="47">
        <v>15.593300000000001</v>
      </c>
      <c r="Q12" s="47"/>
      <c r="R12" s="8"/>
      <c r="S12" s="47">
        <v>60.851492753623184</v>
      </c>
      <c r="T12" s="47">
        <v>86.397248769819555</v>
      </c>
      <c r="U12" s="47">
        <v>87.631611180124224</v>
      </c>
      <c r="V12" s="47">
        <v>96.301869185475979</v>
      </c>
      <c r="W12" s="47">
        <v>105.43907301439853</v>
      </c>
      <c r="X12" s="47">
        <v>63.603617449069972</v>
      </c>
      <c r="Y12" s="47">
        <v>62.688307813798836</v>
      </c>
      <c r="Z12" s="47">
        <v>64.085410634920635</v>
      </c>
      <c r="AA12" s="47">
        <v>86.49132428139184</v>
      </c>
      <c r="AB12" s="47">
        <v>79.928508713087865</v>
      </c>
      <c r="AC12" s="47">
        <v>50.03376212014134</v>
      </c>
      <c r="AD12" s="17">
        <v>83.163878686327109</v>
      </c>
      <c r="AE12" s="17">
        <v>128.79795644305773</v>
      </c>
      <c r="AF12" s="17">
        <v>129.8869</v>
      </c>
      <c r="AG12" s="17"/>
      <c r="AH12" s="8"/>
      <c r="AI12" s="47">
        <v>222.47090086956524</v>
      </c>
      <c r="AJ12" s="47">
        <v>281.64645117550577</v>
      </c>
      <c r="AK12" s="47">
        <v>282.97414565217383</v>
      </c>
      <c r="AL12" s="47">
        <v>314.21451746810612</v>
      </c>
      <c r="AM12" s="47">
        <v>323.21631054342782</v>
      </c>
      <c r="AN12" s="47">
        <v>341.96543312666074</v>
      </c>
      <c r="AO12" s="47">
        <v>307.86995411471327</v>
      </c>
      <c r="AP12" s="47">
        <v>314.31851698412697</v>
      </c>
      <c r="AQ12" s="47">
        <v>318.14847503782153</v>
      </c>
      <c r="AR12" s="47">
        <v>301.14274910681735</v>
      </c>
      <c r="AS12" s="47">
        <v>305.41264530035335</v>
      </c>
      <c r="AT12" s="47">
        <v>335.69602794906172</v>
      </c>
      <c r="AU12" s="47">
        <v>371.66354458658344</v>
      </c>
      <c r="AV12" s="17">
        <v>352.22550000000001</v>
      </c>
    </row>
    <row r="13" spans="1:49" x14ac:dyDescent="0.35">
      <c r="A13" s="74"/>
      <c r="B13" s="74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</row>
    <row r="14" spans="1:49" ht="14.4" customHeight="1" x14ac:dyDescent="0.35">
      <c r="A14" s="74"/>
      <c r="B14" s="74"/>
      <c r="C14" s="8" t="s">
        <v>23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 t="s">
        <v>87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H14" s="8"/>
      <c r="AI14" s="8" t="s">
        <v>22</v>
      </c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9" x14ac:dyDescent="0.35">
      <c r="A15" s="74"/>
      <c r="C15" s="8">
        <v>2010</v>
      </c>
      <c r="D15" s="8">
        <v>2011</v>
      </c>
      <c r="E15" s="8">
        <v>2012</v>
      </c>
      <c r="F15" s="8">
        <v>2013</v>
      </c>
      <c r="G15" s="8">
        <v>2014</v>
      </c>
      <c r="H15" s="8">
        <v>2015</v>
      </c>
      <c r="I15" s="8">
        <v>2016</v>
      </c>
      <c r="J15" s="8">
        <v>2017</v>
      </c>
      <c r="K15" s="8">
        <v>2018</v>
      </c>
      <c r="L15" s="8">
        <v>2019</v>
      </c>
      <c r="M15" s="8">
        <v>2020</v>
      </c>
      <c r="N15" s="8">
        <v>2021</v>
      </c>
      <c r="O15" s="8">
        <v>2022</v>
      </c>
      <c r="P15" s="8">
        <v>2023</v>
      </c>
      <c r="Q15" s="8"/>
      <c r="R15" s="8"/>
      <c r="S15" s="8">
        <v>2010</v>
      </c>
      <c r="T15" s="8">
        <v>2011</v>
      </c>
      <c r="U15" s="8">
        <v>2012</v>
      </c>
      <c r="V15" s="8">
        <v>2013</v>
      </c>
      <c r="W15" s="8">
        <v>2014</v>
      </c>
      <c r="X15" s="8">
        <v>2015</v>
      </c>
      <c r="Y15" s="8">
        <v>2016</v>
      </c>
      <c r="Z15" s="8">
        <v>2017</v>
      </c>
      <c r="AA15" s="8">
        <v>2018</v>
      </c>
      <c r="AB15" s="8">
        <v>2019</v>
      </c>
      <c r="AC15" s="8">
        <v>2020</v>
      </c>
      <c r="AD15" s="8">
        <v>2021</v>
      </c>
      <c r="AE15" s="8">
        <v>2022</v>
      </c>
      <c r="AF15" s="8">
        <v>2023</v>
      </c>
      <c r="AG15" s="8"/>
      <c r="AH15" s="8"/>
      <c r="AI15" s="8">
        <v>2010</v>
      </c>
      <c r="AJ15" s="8">
        <v>2011</v>
      </c>
      <c r="AK15" s="8">
        <v>2012</v>
      </c>
      <c r="AL15" s="8">
        <v>2013</v>
      </c>
      <c r="AM15" s="8">
        <v>2014</v>
      </c>
      <c r="AN15" s="8">
        <v>2015</v>
      </c>
      <c r="AO15" s="8">
        <v>2016</v>
      </c>
      <c r="AP15" s="8">
        <v>2017</v>
      </c>
      <c r="AQ15" s="8">
        <v>2018</v>
      </c>
      <c r="AR15" s="8">
        <v>2019</v>
      </c>
      <c r="AS15" s="8">
        <v>2020</v>
      </c>
      <c r="AT15" s="8">
        <v>2021</v>
      </c>
      <c r="AU15" s="8">
        <v>2022</v>
      </c>
      <c r="AV15" s="8">
        <v>2023</v>
      </c>
    </row>
    <row r="16" spans="1:49" x14ac:dyDescent="0.35">
      <c r="B16" s="74" t="s">
        <v>85</v>
      </c>
      <c r="C16" s="47">
        <v>0.56217209129213463</v>
      </c>
      <c r="D16" s="47">
        <v>0.80088679223160464</v>
      </c>
      <c r="E16" s="47">
        <v>0.8378768620050705</v>
      </c>
      <c r="F16" s="47">
        <v>0.74041206449981645</v>
      </c>
      <c r="G16" s="47">
        <v>0.67667948051838178</v>
      </c>
      <c r="H16" s="47">
        <v>0.70649326764142362</v>
      </c>
      <c r="I16" s="47">
        <v>0.74453587558299539</v>
      </c>
      <c r="J16" s="47">
        <v>0.71297265358108353</v>
      </c>
      <c r="K16" s="47">
        <v>0.7409559617664192</v>
      </c>
      <c r="L16" s="47">
        <v>0.72427341700276726</v>
      </c>
      <c r="M16" s="47">
        <v>0.72324402120560094</v>
      </c>
      <c r="N16" s="47">
        <v>0.7591816051074004</v>
      </c>
      <c r="O16" s="47">
        <v>0.72337393638798764</v>
      </c>
      <c r="P16" s="47">
        <v>0.83101300756944929</v>
      </c>
      <c r="Q16" s="47"/>
      <c r="R16" s="8"/>
      <c r="S16" s="47">
        <v>4.4935270683788371</v>
      </c>
      <c r="T16" s="47">
        <v>5.7730361767706038</v>
      </c>
      <c r="U16" s="47">
        <v>5.7607914178038451</v>
      </c>
      <c r="V16" s="47">
        <v>5.719248548823848</v>
      </c>
      <c r="W16" s="47">
        <v>6.0038376138007328</v>
      </c>
      <c r="X16" s="47">
        <v>2.9907529988569208</v>
      </c>
      <c r="Y16" s="47">
        <v>3.210021864381841</v>
      </c>
      <c r="Z16" s="47">
        <v>3.5101708321279657</v>
      </c>
      <c r="AA16" s="47">
        <v>4.7381920987072039</v>
      </c>
      <c r="AB16" s="47">
        <v>4.4068345541569247</v>
      </c>
      <c r="AC16" s="47">
        <v>2.67915930600366</v>
      </c>
      <c r="AD16" s="17">
        <v>4.7515218034195641</v>
      </c>
      <c r="AE16" s="17">
        <v>6.9122475003570019</v>
      </c>
      <c r="AF16" s="17">
        <v>6.9171765325278258</v>
      </c>
      <c r="AG16" s="17"/>
      <c r="AH16" s="8"/>
      <c r="AI16" s="47">
        <v>16.418721127724236</v>
      </c>
      <c r="AJ16" s="47">
        <v>18.834416209572105</v>
      </c>
      <c r="AK16" s="47">
        <v>18.594284593638193</v>
      </c>
      <c r="AL16" s="47">
        <v>18.67305406911737</v>
      </c>
      <c r="AM16" s="47">
        <v>18.38783982354823</v>
      </c>
      <c r="AN16" s="47">
        <v>16.161838887061336</v>
      </c>
      <c r="AO16" s="47">
        <v>15.754548975254272</v>
      </c>
      <c r="AP16" s="47">
        <v>17.138963836070854</v>
      </c>
      <c r="AQ16" s="47">
        <v>17.431582813521462</v>
      </c>
      <c r="AR16" s="47">
        <v>16.565243974203639</v>
      </c>
      <c r="AS16" s="47">
        <v>16.288688067055602</v>
      </c>
      <c r="AT16" s="47">
        <v>19.245131623059589</v>
      </c>
      <c r="AU16" s="47">
        <v>19.988885757903834</v>
      </c>
      <c r="AV16" s="17">
        <v>18.772630887127576</v>
      </c>
    </row>
    <row r="17" spans="18:47" x14ac:dyDescent="0.35"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8:47" x14ac:dyDescent="0.35"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8:47" x14ac:dyDescent="0.35"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8:47" x14ac:dyDescent="0.35"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38" ht="14.4" customHeight="1" x14ac:dyDescent="0.35"/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CEE2D-0695-4B3A-ACC9-71D42AB2991D}">
  <dimension ref="A1:U15"/>
  <sheetViews>
    <sheetView zoomScale="58" zoomScaleNormal="58" workbookViewId="0">
      <pane xSplit="3" ySplit="6" topLeftCell="D7" activePane="bottomRight" state="frozen"/>
      <selection pane="topRight" activeCell="D1" sqref="D1"/>
      <selection pane="bottomLeft" activeCell="A10" sqref="A10"/>
      <selection pane="bottomRight"/>
    </sheetView>
  </sheetViews>
  <sheetFormatPr defaultRowHeight="14.5" x14ac:dyDescent="0.35"/>
  <cols>
    <col min="1" max="13" width="8.7265625" style="10"/>
    <col min="14" max="14" width="18.1796875" style="10" bestFit="1" customWidth="1"/>
    <col min="15" max="15" width="17.1796875" style="10" bestFit="1" customWidth="1"/>
    <col min="16" max="16" width="17.1796875" style="10" customWidth="1"/>
    <col min="17" max="18" width="17.1796875" style="10" bestFit="1" customWidth="1"/>
    <col min="19" max="19" width="18.1796875" style="10" bestFit="1" customWidth="1"/>
    <col min="20" max="21" width="18.1796875" style="10" customWidth="1"/>
    <col min="22" max="24" width="17.1796875" style="10" bestFit="1" customWidth="1"/>
    <col min="25" max="25" width="17.1796875" style="10" customWidth="1"/>
    <col min="26" max="26" width="17.1796875" style="10" bestFit="1" customWidth="1"/>
    <col min="27" max="28" width="11.08984375" style="10" bestFit="1" customWidth="1"/>
    <col min="29" max="29" width="8.90625" style="10" bestFit="1" customWidth="1"/>
    <col min="30" max="31" width="17.1796875" style="10" bestFit="1" customWidth="1"/>
    <col min="32" max="33" width="16.08984375" style="10" bestFit="1" customWidth="1"/>
    <col min="34" max="16384" width="8.7265625" style="10"/>
  </cols>
  <sheetData>
    <row r="1" spans="1:21" ht="26" x14ac:dyDescent="0.6">
      <c r="A1" s="158" t="s">
        <v>189</v>
      </c>
    </row>
    <row r="2" spans="1:21" x14ac:dyDescent="0.35">
      <c r="A2" s="10" t="s">
        <v>190</v>
      </c>
    </row>
    <row r="5" spans="1:21" x14ac:dyDescent="0.35">
      <c r="A5" s="10" t="s">
        <v>117</v>
      </c>
      <c r="D5" s="10" t="s">
        <v>116</v>
      </c>
    </row>
    <row r="6" spans="1:21" ht="72.5" x14ac:dyDescent="0.35">
      <c r="A6" s="10" t="s">
        <v>115</v>
      </c>
      <c r="D6" s="10" t="s">
        <v>114</v>
      </c>
      <c r="E6" s="98" t="s">
        <v>113</v>
      </c>
      <c r="F6" s="10" t="s">
        <v>112</v>
      </c>
      <c r="G6" s="10" t="s">
        <v>111</v>
      </c>
      <c r="H6" s="10" t="s">
        <v>110</v>
      </c>
      <c r="I6" s="10" t="s">
        <v>109</v>
      </c>
    </row>
    <row r="7" spans="1:21" x14ac:dyDescent="0.35">
      <c r="A7" s="10" t="s">
        <v>107</v>
      </c>
      <c r="B7" s="10" t="s">
        <v>106</v>
      </c>
      <c r="C7" s="10" t="s">
        <v>108</v>
      </c>
      <c r="D7" s="10">
        <v>18.238765742559682</v>
      </c>
      <c r="E7" s="10">
        <v>9.0887034799801043</v>
      </c>
      <c r="F7" s="10">
        <v>21.215714098653844</v>
      </c>
      <c r="G7" s="10">
        <v>20.885692102831563</v>
      </c>
      <c r="H7" s="10">
        <v>30.504597882035803</v>
      </c>
      <c r="I7" s="10">
        <v>99.933473306060989</v>
      </c>
      <c r="K7" s="2"/>
      <c r="U7" s="2"/>
    </row>
    <row r="8" spans="1:21" x14ac:dyDescent="0.35">
      <c r="A8" s="10" t="s">
        <v>107</v>
      </c>
      <c r="B8" s="10" t="s">
        <v>106</v>
      </c>
      <c r="C8" s="10" t="s">
        <v>50</v>
      </c>
      <c r="D8" s="10">
        <v>26.785035597586248</v>
      </c>
      <c r="E8" s="10">
        <v>19.27897324706332</v>
      </c>
      <c r="F8" s="10">
        <v>24.275961832767468</v>
      </c>
      <c r="G8" s="10">
        <v>28.537154001465069</v>
      </c>
      <c r="H8" s="10">
        <v>49.523335101040395</v>
      </c>
      <c r="I8" s="10">
        <v>148.4004597799225</v>
      </c>
      <c r="K8" s="2"/>
      <c r="U8" s="2"/>
    </row>
    <row r="9" spans="1:21" x14ac:dyDescent="0.35">
      <c r="A9" s="10" t="s">
        <v>107</v>
      </c>
      <c r="B9" s="10" t="s">
        <v>106</v>
      </c>
      <c r="C9" s="10" t="s">
        <v>18</v>
      </c>
      <c r="D9" s="10">
        <v>40.337695970554023</v>
      </c>
      <c r="E9" s="10">
        <v>21.087042697941737</v>
      </c>
      <c r="F9" s="10">
        <v>19.018842477568857</v>
      </c>
      <c r="G9" s="10">
        <v>38.119988934213978</v>
      </c>
      <c r="H9" s="10">
        <v>67.212838126467162</v>
      </c>
      <c r="I9" s="10">
        <v>185.77640820674577</v>
      </c>
      <c r="K9" s="2"/>
      <c r="U9" s="2"/>
    </row>
    <row r="10" spans="1:21" x14ac:dyDescent="0.35">
      <c r="A10" s="10" t="s">
        <v>107</v>
      </c>
      <c r="B10" s="10" t="s">
        <v>106</v>
      </c>
      <c r="C10" s="10" t="s">
        <v>49</v>
      </c>
      <c r="D10" s="10">
        <v>31.701543978426002</v>
      </c>
      <c r="E10" s="10">
        <v>20.295248390781001</v>
      </c>
      <c r="F10" s="10">
        <v>37.733536898400004</v>
      </c>
      <c r="G10" s="10">
        <v>33.750389724240001</v>
      </c>
      <c r="H10" s="10">
        <v>93.757683282738995</v>
      </c>
      <c r="I10" s="10">
        <v>217.23840227458601</v>
      </c>
      <c r="K10" s="2"/>
      <c r="U10" s="2"/>
    </row>
    <row r="11" spans="1:21" x14ac:dyDescent="0.35">
      <c r="A11" s="10" t="s">
        <v>107</v>
      </c>
      <c r="B11" s="10" t="s">
        <v>106</v>
      </c>
      <c r="C11" s="10" t="s">
        <v>19</v>
      </c>
      <c r="D11" s="10">
        <v>21.417111820601679</v>
      </c>
      <c r="E11" s="10">
        <v>20.186550564778919</v>
      </c>
      <c r="F11" s="10">
        <v>60.165139444407657</v>
      </c>
      <c r="G11" s="10">
        <v>23.724331204888063</v>
      </c>
      <c r="H11" s="10">
        <v>68.125199966197755</v>
      </c>
      <c r="I11" s="10">
        <v>193.61833300087409</v>
      </c>
      <c r="K11" s="2"/>
      <c r="U11" s="2"/>
    </row>
    <row r="12" spans="1:21" x14ac:dyDescent="0.35">
      <c r="A12" s="10" t="s">
        <v>107</v>
      </c>
      <c r="B12" s="10" t="s">
        <v>106</v>
      </c>
      <c r="C12" s="10" t="s">
        <v>17</v>
      </c>
      <c r="D12" s="10">
        <v>27.764884765523256</v>
      </c>
      <c r="E12" s="10">
        <v>33.862820835789805</v>
      </c>
      <c r="F12" s="10">
        <v>28.807059303089446</v>
      </c>
      <c r="G12" s="10">
        <v>32.010185465661898</v>
      </c>
      <c r="H12" s="10">
        <v>44.938901010262079</v>
      </c>
      <c r="I12" s="10">
        <v>167.38385138032646</v>
      </c>
      <c r="K12" s="2"/>
      <c r="U12" s="2"/>
    </row>
    <row r="13" spans="1:21" x14ac:dyDescent="0.35">
      <c r="A13" s="10" t="s">
        <v>107</v>
      </c>
      <c r="B13" s="10" t="s">
        <v>106</v>
      </c>
      <c r="C13" s="10" t="s">
        <v>16</v>
      </c>
      <c r="D13" s="10">
        <v>33.960193171999997</v>
      </c>
      <c r="E13" s="10">
        <v>31.069399562000001</v>
      </c>
      <c r="F13" s="10">
        <v>34.070042936</v>
      </c>
      <c r="G13" s="10">
        <v>30.496043543999999</v>
      </c>
      <c r="H13" s="10">
        <v>47.810415122000002</v>
      </c>
      <c r="I13" s="10">
        <v>177.406094336</v>
      </c>
      <c r="K13" s="2"/>
      <c r="U13" s="2"/>
    </row>
    <row r="14" spans="1:21" x14ac:dyDescent="0.35">
      <c r="I14" s="2"/>
    </row>
    <row r="15" spans="1:21" x14ac:dyDescent="0.35">
      <c r="A15" s="10" t="s">
        <v>191</v>
      </c>
      <c r="I15" s="2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36B67-EACA-47F2-9644-5E7BD6DCB8D8}">
  <dimension ref="A1:O25"/>
  <sheetViews>
    <sheetView zoomScale="90" zoomScaleNormal="90" workbookViewId="0"/>
  </sheetViews>
  <sheetFormatPr defaultColWidth="8.90625" defaultRowHeight="14.5" x14ac:dyDescent="0.35"/>
  <cols>
    <col min="1" max="1" width="41.453125" customWidth="1"/>
    <col min="2" max="7" width="10.6328125" customWidth="1"/>
  </cols>
  <sheetData>
    <row r="1" spans="1:15" ht="26" x14ac:dyDescent="0.6">
      <c r="A1" s="158" t="s">
        <v>105</v>
      </c>
    </row>
    <row r="2" spans="1:15" ht="15" thickBot="1" x14ac:dyDescent="0.4"/>
    <row r="3" spans="1:15" ht="15" thickTop="1" x14ac:dyDescent="0.35">
      <c r="A3" s="97" t="s">
        <v>104</v>
      </c>
      <c r="B3" s="96" t="s">
        <v>103</v>
      </c>
      <c r="C3" s="96"/>
      <c r="D3" s="96" t="s">
        <v>102</v>
      </c>
      <c r="E3" s="96"/>
      <c r="F3" s="96" t="s">
        <v>101</v>
      </c>
      <c r="G3" s="95"/>
    </row>
    <row r="4" spans="1:15" x14ac:dyDescent="0.35">
      <c r="A4" s="94"/>
      <c r="B4" s="93" t="s">
        <v>85</v>
      </c>
      <c r="C4" s="93" t="s">
        <v>100</v>
      </c>
      <c r="D4" s="93" t="s">
        <v>85</v>
      </c>
      <c r="E4" s="93" t="s">
        <v>99</v>
      </c>
      <c r="F4" s="93" t="s">
        <v>85</v>
      </c>
      <c r="G4" s="92" t="s">
        <v>99</v>
      </c>
    </row>
    <row r="5" spans="1:15" x14ac:dyDescent="0.35">
      <c r="A5" s="90" t="s">
        <v>98</v>
      </c>
      <c r="B5" s="85"/>
      <c r="C5" s="85"/>
      <c r="D5" s="85"/>
      <c r="E5" s="85"/>
      <c r="F5" s="85"/>
      <c r="G5" s="88"/>
    </row>
    <row r="6" spans="1:15" ht="14.4" customHeight="1" x14ac:dyDescent="0.35">
      <c r="A6" s="87" t="s">
        <v>96</v>
      </c>
      <c r="B6" s="83">
        <v>1.3479805396261439</v>
      </c>
      <c r="C6" s="91">
        <v>25.256999999999998</v>
      </c>
      <c r="D6" s="84">
        <v>0.14963892620592534</v>
      </c>
      <c r="E6" s="84">
        <v>0.15950278922031677</v>
      </c>
      <c r="F6" s="86">
        <v>0.17545540247304506</v>
      </c>
      <c r="G6" s="82">
        <v>3.4743874570982807</v>
      </c>
      <c r="H6" s="2"/>
      <c r="J6" s="60"/>
      <c r="K6" s="60"/>
      <c r="L6" s="60"/>
      <c r="M6" s="60"/>
      <c r="N6" s="60"/>
      <c r="O6" s="60"/>
    </row>
    <row r="7" spans="1:15" x14ac:dyDescent="0.35">
      <c r="A7" s="87" t="s">
        <v>95</v>
      </c>
      <c r="B7" s="83">
        <v>0.46393404170524183</v>
      </c>
      <c r="C7" s="91">
        <v>8.6963999999999988</v>
      </c>
      <c r="D7" s="84">
        <v>-5.7902849821613858E-3</v>
      </c>
      <c r="E7" s="84">
        <v>2.4041981055786372E-3</v>
      </c>
      <c r="F7" s="86">
        <v>-2.7019554062103451E-3</v>
      </c>
      <c r="G7" s="82">
        <v>2.0857722308892334E-2</v>
      </c>
      <c r="H7" s="2"/>
    </row>
    <row r="8" spans="1:15" x14ac:dyDescent="0.35">
      <c r="A8" s="87" t="s">
        <v>94</v>
      </c>
      <c r="B8" s="83">
        <v>0.12701360771499592</v>
      </c>
      <c r="C8" s="91">
        <v>2.3849</v>
      </c>
      <c r="D8" s="84">
        <v>-9.2454701009182655E-2</v>
      </c>
      <c r="E8" s="84">
        <v>-8.4689728729382907E-2</v>
      </c>
      <c r="F8" s="86">
        <v>-1.2939304669910896E-2</v>
      </c>
      <c r="G8" s="82">
        <v>-0.22066455538221499</v>
      </c>
      <c r="H8" s="2"/>
    </row>
    <row r="9" spans="1:15" x14ac:dyDescent="0.35">
      <c r="A9" s="87" t="s">
        <v>93</v>
      </c>
      <c r="B9" s="83">
        <v>0.47744930498506527</v>
      </c>
      <c r="C9" s="91">
        <v>8.9627999999999997</v>
      </c>
      <c r="D9" s="84">
        <v>-7.9540105208566914E-2</v>
      </c>
      <c r="E9" s="84">
        <v>-7.2099388001350323E-2</v>
      </c>
      <c r="F9" s="86">
        <v>-4.1258036515403322E-2</v>
      </c>
      <c r="G9" s="82">
        <v>-0.69642414976599143</v>
      </c>
      <c r="H9" s="2"/>
    </row>
    <row r="10" spans="1:15" x14ac:dyDescent="0.35">
      <c r="A10" s="87" t="s">
        <v>92</v>
      </c>
      <c r="B10" s="83">
        <v>2.147731122649561</v>
      </c>
      <c r="C10" s="91">
        <v>40.270900000000005</v>
      </c>
      <c r="D10" s="84">
        <v>-8.9918657957991699E-2</v>
      </c>
      <c r="E10" s="84">
        <v>-8.2580228397359984E-2</v>
      </c>
      <c r="F10" s="86">
        <v>-0.21220202116213158</v>
      </c>
      <c r="G10" s="82">
        <v>-3.6249274570982815</v>
      </c>
      <c r="H10" s="2"/>
    </row>
    <row r="11" spans="1:15" x14ac:dyDescent="0.35">
      <c r="A11" s="87" t="s">
        <v>91</v>
      </c>
      <c r="B11" s="83">
        <v>0.10418464730426212</v>
      </c>
      <c r="C11" s="91">
        <v>1.9539000000000002</v>
      </c>
      <c r="D11" s="84">
        <v>-3.2545754067792483E-2</v>
      </c>
      <c r="E11" s="84">
        <v>-2.3447659425798163E-2</v>
      </c>
      <c r="F11" s="86">
        <v>-3.5048354204461419E-3</v>
      </c>
      <c r="G11" s="82">
        <v>-4.6914414976598894E-2</v>
      </c>
      <c r="H11" s="2"/>
    </row>
    <row r="12" spans="1:15" x14ac:dyDescent="0.35">
      <c r="A12" s="87" t="s">
        <v>90</v>
      </c>
      <c r="B12" s="83">
        <v>2.9218446512690042</v>
      </c>
      <c r="C12" s="91">
        <v>54.744200000000006</v>
      </c>
      <c r="D12" s="84">
        <v>8.9648550509882283E-2</v>
      </c>
      <c r="E12" s="84">
        <v>9.8782238025539426E-2</v>
      </c>
      <c r="F12" s="86">
        <v>0.24038864428236867</v>
      </c>
      <c r="G12" s="82">
        <v>4.921589017160688</v>
      </c>
      <c r="H12" s="2"/>
    </row>
    <row r="13" spans="1:15" x14ac:dyDescent="0.35">
      <c r="A13" s="87" t="s">
        <v>89</v>
      </c>
      <c r="B13" s="83">
        <v>2.280949941998649</v>
      </c>
      <c r="C13" s="91">
        <v>42.772100000000002</v>
      </c>
      <c r="D13" s="84">
        <v>-1.9823849126391381E-2</v>
      </c>
      <c r="E13" s="84">
        <v>-1.0789716194271956E-2</v>
      </c>
      <c r="F13" s="86">
        <v>-4.6131715686748065E-2</v>
      </c>
      <c r="G13" s="82">
        <v>-0.46653257410297372</v>
      </c>
      <c r="H13" s="2"/>
    </row>
    <row r="14" spans="1:15" x14ac:dyDescent="0.35">
      <c r="A14" s="87" t="s">
        <v>88</v>
      </c>
      <c r="B14" s="83">
        <v>3.758282955497795</v>
      </c>
      <c r="C14" s="91">
        <v>70.484100000000012</v>
      </c>
      <c r="D14" s="84">
        <v>0.26354675230542635</v>
      </c>
      <c r="E14" s="84">
        <v>0.27604084917032629</v>
      </c>
      <c r="F14" s="86">
        <v>0.78389126904808204</v>
      </c>
      <c r="G14" s="82">
        <v>15.247545429017169</v>
      </c>
      <c r="H14" s="2"/>
      <c r="I14" s="99"/>
    </row>
    <row r="15" spans="1:15" x14ac:dyDescent="0.35">
      <c r="A15" s="90" t="s">
        <v>97</v>
      </c>
      <c r="B15" s="83"/>
      <c r="C15" s="85"/>
      <c r="D15" s="84"/>
      <c r="E15" s="89"/>
      <c r="F15" s="85"/>
      <c r="G15" s="88"/>
      <c r="H15" s="2"/>
    </row>
    <row r="16" spans="1:15" x14ac:dyDescent="0.35">
      <c r="A16" s="87" t="s">
        <v>96</v>
      </c>
      <c r="B16" s="86">
        <v>0.91529740349363997</v>
      </c>
      <c r="C16" s="85">
        <v>17.169900000000002</v>
      </c>
      <c r="D16" s="84">
        <v>-1.2521992488293051E-2</v>
      </c>
      <c r="E16" s="84">
        <v>-4.4360613412728605E-3</v>
      </c>
      <c r="F16" s="83">
        <v>-1.160668604659088E-2</v>
      </c>
      <c r="G16" s="82">
        <v>-7.6506115444615719E-2</v>
      </c>
    </row>
    <row r="17" spans="1:7" x14ac:dyDescent="0.35">
      <c r="A17" s="87" t="s">
        <v>95</v>
      </c>
      <c r="B17" s="86">
        <v>1.1033433387202498</v>
      </c>
      <c r="C17" s="85">
        <v>20.690200000000001</v>
      </c>
      <c r="D17" s="84">
        <v>-9.796005876579994E-2</v>
      </c>
      <c r="E17" s="84">
        <v>-9.0213262762633709E-2</v>
      </c>
      <c r="F17" s="83">
        <v>-0.11982127770529337</v>
      </c>
      <c r="G17" s="82">
        <v>-2.0516131669266797</v>
      </c>
    </row>
    <row r="18" spans="1:7" x14ac:dyDescent="0.35">
      <c r="A18" s="87" t="s">
        <v>94</v>
      </c>
      <c r="B18" s="86">
        <v>9.0479811960431769E-2</v>
      </c>
      <c r="C18" s="85">
        <v>1.6969000000000001</v>
      </c>
      <c r="D18" s="84">
        <v>-9.2848599731856343E-2</v>
      </c>
      <c r="E18" s="84">
        <v>-8.5688413569436739E-2</v>
      </c>
      <c r="F18" s="83">
        <v>-9.260773716542289E-3</v>
      </c>
      <c r="G18" s="82">
        <v>-0.1590318564742588</v>
      </c>
    </row>
    <row r="19" spans="1:7" x14ac:dyDescent="0.35">
      <c r="A19" s="87" t="s">
        <v>93</v>
      </c>
      <c r="B19" s="86">
        <v>0.79125038880613796</v>
      </c>
      <c r="C19" s="85">
        <v>14.833900000000002</v>
      </c>
      <c r="D19" s="84">
        <v>-1.3296956939830644E-2</v>
      </c>
      <c r="E19" s="84">
        <v>-4.4365835102456929E-3</v>
      </c>
      <c r="F19" s="83">
        <v>-1.0663007905548624E-2</v>
      </c>
      <c r="G19" s="82">
        <v>-6.6105117004679415E-2</v>
      </c>
    </row>
    <row r="20" spans="1:7" x14ac:dyDescent="0.35">
      <c r="A20" s="87" t="s">
        <v>92</v>
      </c>
      <c r="B20" s="86">
        <v>3.7248723366180081</v>
      </c>
      <c r="C20" s="85">
        <v>69.873500000000007</v>
      </c>
      <c r="D20" s="84">
        <v>-7.8081398973476435E-2</v>
      </c>
      <c r="E20" s="84">
        <v>-7.0705402219591998E-2</v>
      </c>
      <c r="F20" s="83">
        <v>-0.31547605473725387</v>
      </c>
      <c r="G20" s="82">
        <v>-5.3163269578783074</v>
      </c>
    </row>
    <row r="21" spans="1:7" x14ac:dyDescent="0.35">
      <c r="A21" s="87" t="s">
        <v>91</v>
      </c>
      <c r="B21" s="86">
        <v>0.2161402426353484</v>
      </c>
      <c r="C21" s="85">
        <v>4.0549999999999997</v>
      </c>
      <c r="D21" s="84">
        <v>-0.1306679532392323</v>
      </c>
      <c r="E21" s="84">
        <v>-0.12301384315894676</v>
      </c>
      <c r="F21" s="83">
        <v>-3.2487705040930279E-2</v>
      </c>
      <c r="G21" s="82">
        <v>-0.56879020280811166</v>
      </c>
    </row>
    <row r="22" spans="1:7" x14ac:dyDescent="0.35">
      <c r="A22" s="87" t="s">
        <v>90</v>
      </c>
      <c r="B22" s="86">
        <v>1.1475547890375524</v>
      </c>
      <c r="C22" s="85">
        <v>21.530099999999997</v>
      </c>
      <c r="D22" s="84">
        <v>-0.13744988476327516</v>
      </c>
      <c r="E22" s="84">
        <v>-0.13097187925608003</v>
      </c>
      <c r="F22" s="83">
        <v>-0.18286621348310542</v>
      </c>
      <c r="G22" s="82">
        <v>-3.2448175039001543</v>
      </c>
    </row>
    <row r="23" spans="1:7" x14ac:dyDescent="0.35">
      <c r="A23" s="87" t="s">
        <v>89</v>
      </c>
      <c r="B23" s="86">
        <v>6.3711158613579189</v>
      </c>
      <c r="C23" s="85">
        <v>119.54220000000001</v>
      </c>
      <c r="D23" s="84">
        <v>-2.5998305874560802E-2</v>
      </c>
      <c r="E23" s="84">
        <v>-1.6580015392895449E-2</v>
      </c>
      <c r="F23" s="83">
        <v>-0.17005947723178905</v>
      </c>
      <c r="G23" s="82">
        <v>-2.0154273322932714</v>
      </c>
    </row>
    <row r="24" spans="1:7" ht="15" thickBot="1" x14ac:dyDescent="0.4">
      <c r="A24" s="81" t="s">
        <v>88</v>
      </c>
      <c r="B24" s="80">
        <v>4.0393384359065241</v>
      </c>
      <c r="C24" s="79">
        <v>75.829200000000014</v>
      </c>
      <c r="D24" s="78">
        <v>-8.1728394361282111E-2</v>
      </c>
      <c r="E24" s="78">
        <v>-7.2361741235074967E-2</v>
      </c>
      <c r="F24" s="77">
        <v>-0.35951089266103009</v>
      </c>
      <c r="G24" s="76">
        <v>-5.9151645553822014</v>
      </c>
    </row>
    <row r="25" spans="1:7" ht="15" thickTop="1" x14ac:dyDescent="0.35"/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DE32-C6CE-42B6-A84C-8271092F7670}">
  <dimension ref="A1:W35"/>
  <sheetViews>
    <sheetView zoomScale="66" zoomScaleNormal="66" workbookViewId="0">
      <pane xSplit="1" ySplit="7" topLeftCell="B8" activePane="bottomRight" state="frozen"/>
      <selection pane="topRight" activeCell="B1" sqref="B1"/>
      <selection pane="bottomLeft" activeCell="A7" sqref="A7"/>
      <selection pane="bottomRight"/>
    </sheetView>
  </sheetViews>
  <sheetFormatPr defaultRowHeight="14.5" x14ac:dyDescent="0.35"/>
  <sheetData>
    <row r="1" spans="1:23" ht="26" x14ac:dyDescent="0.6">
      <c r="A1" s="158" t="s">
        <v>211</v>
      </c>
    </row>
    <row r="2" spans="1:23" x14ac:dyDescent="0.35">
      <c r="A2" t="s">
        <v>209</v>
      </c>
    </row>
    <row r="3" spans="1:23" x14ac:dyDescent="0.35">
      <c r="A3" t="s">
        <v>210</v>
      </c>
    </row>
    <row r="4" spans="1:23" x14ac:dyDescent="0.35">
      <c r="A4" s="124"/>
      <c r="B4" s="55"/>
      <c r="C4" s="55"/>
      <c r="D4" s="55"/>
      <c r="E4" s="55"/>
      <c r="F4" s="55"/>
    </row>
    <row r="5" spans="1:23" x14ac:dyDescent="0.35">
      <c r="B5" t="s">
        <v>203</v>
      </c>
      <c r="C5" s="125"/>
      <c r="D5" s="125"/>
      <c r="E5" s="125"/>
      <c r="F5" s="125"/>
      <c r="G5" t="s">
        <v>66</v>
      </c>
      <c r="H5" t="s">
        <v>204</v>
      </c>
    </row>
    <row r="6" spans="1:23" x14ac:dyDescent="0.35">
      <c r="H6" s="160">
        <v>2020</v>
      </c>
      <c r="L6">
        <v>2021</v>
      </c>
      <c r="P6" s="160">
        <v>2022</v>
      </c>
      <c r="T6">
        <v>2023</v>
      </c>
    </row>
    <row r="7" spans="1:23" x14ac:dyDescent="0.35">
      <c r="A7" s="57"/>
      <c r="B7" s="160">
        <v>2000</v>
      </c>
      <c r="C7" s="160">
        <v>2005</v>
      </c>
      <c r="D7" s="160">
        <v>2010</v>
      </c>
      <c r="E7" s="160">
        <v>2015</v>
      </c>
      <c r="F7" s="160">
        <v>2019</v>
      </c>
      <c r="H7" s="57">
        <v>1</v>
      </c>
      <c r="I7" s="57">
        <v>2</v>
      </c>
      <c r="J7" s="57">
        <v>3</v>
      </c>
      <c r="K7" s="57">
        <v>4</v>
      </c>
      <c r="L7" s="57">
        <v>1</v>
      </c>
      <c r="M7" s="57">
        <v>2</v>
      </c>
      <c r="N7" s="57">
        <v>3</v>
      </c>
      <c r="O7" s="57">
        <v>4</v>
      </c>
      <c r="P7" s="57">
        <v>1</v>
      </c>
      <c r="Q7" s="57">
        <v>2</v>
      </c>
      <c r="R7" s="57">
        <v>3</v>
      </c>
      <c r="S7" s="57">
        <v>4</v>
      </c>
      <c r="T7" s="57">
        <v>1</v>
      </c>
      <c r="U7" s="57">
        <v>2</v>
      </c>
      <c r="V7" s="57">
        <v>3</v>
      </c>
      <c r="W7" s="57">
        <v>4</v>
      </c>
    </row>
    <row r="8" spans="1:23" x14ac:dyDescent="0.35">
      <c r="A8" s="57" t="s">
        <v>205</v>
      </c>
      <c r="B8" s="161">
        <v>114.84036303796042</v>
      </c>
      <c r="C8" s="161">
        <v>137.442688005723</v>
      </c>
      <c r="D8" s="161">
        <v>189.72925449083928</v>
      </c>
      <c r="E8" s="161">
        <v>235.48042949703969</v>
      </c>
      <c r="F8" s="161">
        <v>190.46523007680571</v>
      </c>
      <c r="G8" s="161"/>
      <c r="H8" s="161">
        <v>171.54648686558684</v>
      </c>
      <c r="I8" s="161">
        <v>173.61627411359459</v>
      </c>
      <c r="J8" s="161">
        <v>178.91986376933895</v>
      </c>
      <c r="K8" s="161">
        <v>185.17005252855807</v>
      </c>
      <c r="L8" s="161">
        <v>183.58665978184089</v>
      </c>
      <c r="M8" s="161">
        <v>178.62438404734661</v>
      </c>
      <c r="N8" s="161">
        <v>171.50271821624793</v>
      </c>
      <c r="O8" s="161">
        <v>169.83474072879906</v>
      </c>
      <c r="P8" s="161">
        <v>174.24016773689311</v>
      </c>
      <c r="Q8" s="161">
        <v>174.47705522754958</v>
      </c>
      <c r="R8" s="161">
        <v>179.91680013329551</v>
      </c>
      <c r="S8" s="161">
        <v>181.75829760475972</v>
      </c>
      <c r="T8" s="161">
        <v>195.03442305738696</v>
      </c>
      <c r="U8" s="161">
        <v>190.91651897696835</v>
      </c>
      <c r="V8" s="161">
        <v>182.88456645987841</v>
      </c>
      <c r="W8" s="161">
        <v>182.18958017046947</v>
      </c>
    </row>
    <row r="9" spans="1:23" x14ac:dyDescent="0.35">
      <c r="A9" s="57" t="s">
        <v>206</v>
      </c>
      <c r="B9" s="161">
        <v>51.519941848825994</v>
      </c>
      <c r="C9" s="161">
        <v>80.321520076095027</v>
      </c>
      <c r="D9" s="161">
        <v>177.05220985916125</v>
      </c>
      <c r="E9" s="161">
        <v>210.05815582697787</v>
      </c>
      <c r="F9" s="161">
        <v>132.65566789702814</v>
      </c>
      <c r="G9" s="161"/>
      <c r="H9" s="161">
        <v>119.81139137489107</v>
      </c>
      <c r="I9" s="161">
        <v>89.720664658441081</v>
      </c>
      <c r="J9" s="161">
        <v>99.290293397558784</v>
      </c>
      <c r="K9" s="161">
        <v>102.81107620227192</v>
      </c>
      <c r="L9" s="161">
        <v>106.18687597525964</v>
      </c>
      <c r="M9" s="161">
        <v>105.85534763615071</v>
      </c>
      <c r="N9" s="161">
        <v>106.64798129220208</v>
      </c>
      <c r="O9" s="161">
        <v>109.060722133751</v>
      </c>
      <c r="P9" s="161">
        <v>112.84427690863536</v>
      </c>
      <c r="Q9" s="161">
        <v>114.79585626914188</v>
      </c>
      <c r="R9" s="161">
        <v>117.42430679422647</v>
      </c>
      <c r="S9" s="161">
        <v>117.64765684590768</v>
      </c>
      <c r="T9" s="161">
        <v>115.96063175804915</v>
      </c>
      <c r="U9" s="161">
        <v>117.62386595209607</v>
      </c>
      <c r="V9" s="161">
        <v>111.00123000347079</v>
      </c>
      <c r="W9" s="161">
        <v>109.92142839545379</v>
      </c>
    </row>
    <row r="10" spans="1:23" x14ac:dyDescent="0.35">
      <c r="A10" s="57" t="s">
        <v>207</v>
      </c>
      <c r="B10" s="161">
        <v>413.89757460685513</v>
      </c>
      <c r="C10" s="161">
        <v>634.36477153060389</v>
      </c>
      <c r="D10" s="161">
        <v>707.65533605969654</v>
      </c>
      <c r="E10" s="161">
        <v>784.73658997133509</v>
      </c>
      <c r="F10" s="161">
        <v>826.78552825226348</v>
      </c>
      <c r="G10" s="161"/>
      <c r="H10" s="161">
        <v>802.04003302681258</v>
      </c>
      <c r="I10" s="161">
        <v>588.09705011240635</v>
      </c>
      <c r="J10" s="161">
        <v>689.69933533084679</v>
      </c>
      <c r="K10" s="161">
        <v>726.08491642935314</v>
      </c>
      <c r="L10" s="161">
        <v>696.42255804741581</v>
      </c>
      <c r="M10" s="161">
        <v>699.93024239313422</v>
      </c>
      <c r="N10" s="161">
        <v>704.99790118707836</v>
      </c>
      <c r="O10" s="161">
        <v>719.07324737622287</v>
      </c>
      <c r="P10" s="161">
        <v>739.5287472679862</v>
      </c>
      <c r="Q10" s="161">
        <v>741.14267057497534</v>
      </c>
      <c r="R10" s="161">
        <v>737.14019885414245</v>
      </c>
      <c r="S10" s="161">
        <v>750.42291487142336</v>
      </c>
      <c r="T10" s="161">
        <v>757.73195266357914</v>
      </c>
      <c r="U10" s="161">
        <v>803.1637328772382</v>
      </c>
      <c r="V10" s="161">
        <v>775.78166902049986</v>
      </c>
      <c r="W10" s="161">
        <v>775.66547595065742</v>
      </c>
    </row>
    <row r="11" spans="1:23" x14ac:dyDescent="0.35">
      <c r="A11" s="57" t="s">
        <v>208</v>
      </c>
      <c r="B11" s="3">
        <v>0.14410222380192023</v>
      </c>
      <c r="C11" s="3">
        <v>0.16480572399132482</v>
      </c>
      <c r="D11" s="3">
        <v>0.17717559858972184</v>
      </c>
      <c r="E11" s="3">
        <v>0.18008952805835612</v>
      </c>
      <c r="F11" s="3">
        <v>0.15468989660589361</v>
      </c>
      <c r="G11" s="3"/>
      <c r="H11" s="3">
        <v>0.14358646760226398</v>
      </c>
      <c r="I11" s="3">
        <v>0.13304467734503095</v>
      </c>
      <c r="J11" s="3">
        <v>0.13585162591082275</v>
      </c>
      <c r="K11" s="3">
        <v>0.13896447045870164</v>
      </c>
      <c r="L11" s="3">
        <v>0.13107406432512669</v>
      </c>
      <c r="M11" s="3">
        <v>0.12798974331013491</v>
      </c>
      <c r="N11" s="3">
        <v>0.1320292804587396</v>
      </c>
      <c r="O11" s="3">
        <v>0.13438317312668582</v>
      </c>
      <c r="P11" s="3">
        <v>0.13760335538209087</v>
      </c>
      <c r="Q11" s="3">
        <v>0.1416892396078471</v>
      </c>
      <c r="R11" s="3">
        <v>0.14093218283838121</v>
      </c>
      <c r="S11" s="3">
        <v>0.14786099894060636</v>
      </c>
      <c r="T11" s="3">
        <v>0.14837339009645564</v>
      </c>
      <c r="U11" s="3">
        <v>0.15421950091784956</v>
      </c>
      <c r="V11" s="3">
        <v>0.15042175118584331</v>
      </c>
      <c r="W11" s="3">
        <v>0.15076788862332355</v>
      </c>
    </row>
    <row r="12" spans="1:23" x14ac:dyDescent="0.35">
      <c r="A12" s="57"/>
      <c r="B12" s="160"/>
      <c r="C12" s="160"/>
      <c r="D12" s="160"/>
      <c r="E12" s="160"/>
      <c r="F12" s="160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</row>
    <row r="13" spans="1:23" x14ac:dyDescent="0.35">
      <c r="A13" t="s">
        <v>176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</row>
    <row r="14" spans="1:23" x14ac:dyDescent="0.35">
      <c r="A14" s="57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</row>
    <row r="15" spans="1:23" x14ac:dyDescent="0.35">
      <c r="A15" s="57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</row>
    <row r="16" spans="1:23" x14ac:dyDescent="0.35">
      <c r="A16" s="127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</row>
    <row r="17" spans="1:23" x14ac:dyDescent="0.35">
      <c r="A17" s="57"/>
      <c r="B17" s="160"/>
      <c r="C17" s="160"/>
      <c r="D17" s="160"/>
      <c r="E17" s="160"/>
      <c r="F17" s="160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</row>
    <row r="18" spans="1:23" x14ac:dyDescent="0.35">
      <c r="A18" s="57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</row>
    <row r="19" spans="1:23" x14ac:dyDescent="0.35">
      <c r="A19" s="57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</row>
    <row r="20" spans="1:23" x14ac:dyDescent="0.35">
      <c r="A20" s="57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</row>
    <row r="21" spans="1:23" x14ac:dyDescent="0.35">
      <c r="A21" s="127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</row>
    <row r="22" spans="1:23" x14ac:dyDescent="0.35">
      <c r="A22" s="57"/>
      <c r="B22" s="160"/>
      <c r="C22" s="160"/>
      <c r="D22" s="160"/>
      <c r="E22" s="160"/>
      <c r="F22" s="160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</row>
    <row r="23" spans="1:23" x14ac:dyDescent="0.35">
      <c r="A23" s="57"/>
      <c r="B23" s="55"/>
      <c r="C23" s="55"/>
      <c r="D23" s="55"/>
      <c r="E23" s="55"/>
      <c r="F23" s="55"/>
    </row>
    <row r="24" spans="1:23" x14ac:dyDescent="0.35">
      <c r="A24" s="57"/>
      <c r="B24" s="55"/>
      <c r="C24" s="55"/>
      <c r="D24" s="55"/>
      <c r="E24" s="55"/>
      <c r="F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</row>
    <row r="25" spans="1:23" x14ac:dyDescent="0.35">
      <c r="A25" s="57"/>
      <c r="B25" s="55"/>
      <c r="C25" s="55"/>
      <c r="D25" s="55"/>
      <c r="E25" s="55"/>
      <c r="F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</row>
    <row r="26" spans="1:23" x14ac:dyDescent="0.35">
      <c r="A26" s="57"/>
      <c r="B26" s="55"/>
      <c r="C26" s="55"/>
      <c r="D26" s="55"/>
      <c r="E26" s="55"/>
      <c r="F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</row>
    <row r="27" spans="1:23" x14ac:dyDescent="0.35">
      <c r="A27" s="127"/>
      <c r="B27" s="163"/>
      <c r="C27" s="163"/>
      <c r="D27" s="163"/>
      <c r="E27" s="163"/>
      <c r="F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</row>
    <row r="29" spans="1:23" x14ac:dyDescent="0.35">
      <c r="A29" s="57"/>
    </row>
    <row r="30" spans="1:23" x14ac:dyDescent="0.35">
      <c r="A30" s="57"/>
      <c r="B30" s="55"/>
      <c r="C30" s="55"/>
      <c r="D30" s="55"/>
      <c r="E30" s="55"/>
      <c r="F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</row>
    <row r="31" spans="1:23" x14ac:dyDescent="0.35">
      <c r="A31" s="57"/>
      <c r="B31" s="55"/>
      <c r="C31" s="55"/>
      <c r="D31" s="55"/>
      <c r="E31" s="55"/>
      <c r="F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</row>
    <row r="32" spans="1:23" x14ac:dyDescent="0.35">
      <c r="A32" s="57"/>
      <c r="B32" s="55"/>
      <c r="C32" s="55"/>
      <c r="D32" s="55"/>
      <c r="E32" s="55"/>
      <c r="F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</row>
    <row r="33" spans="1:23" x14ac:dyDescent="0.35">
      <c r="A33" s="127"/>
      <c r="B33" s="163"/>
      <c r="C33" s="163"/>
      <c r="D33" s="163"/>
      <c r="E33" s="163"/>
      <c r="F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</row>
    <row r="35" spans="1:23" x14ac:dyDescent="0.35">
      <c r="A35" s="57"/>
      <c r="B35" s="163"/>
      <c r="C35" s="163"/>
      <c r="D35" s="163"/>
      <c r="E35" s="163"/>
      <c r="F35" s="163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6E28C-DBC9-4B87-AB86-AF93685395AF}">
  <dimension ref="A1:H65"/>
  <sheetViews>
    <sheetView zoomScale="50" zoomScaleNormal="50" workbookViewId="0">
      <pane xSplit="1" ySplit="3" topLeftCell="B4" activePane="bottomRight" state="frozen"/>
      <selection pane="topRight" activeCell="B1" sqref="B1"/>
      <selection pane="bottomLeft" activeCell="A7" sqref="A7"/>
      <selection pane="bottomRight"/>
    </sheetView>
  </sheetViews>
  <sheetFormatPr defaultRowHeight="14.5" x14ac:dyDescent="0.35"/>
  <sheetData>
    <row r="1" spans="1:8" ht="26" x14ac:dyDescent="0.6">
      <c r="A1" s="158" t="s">
        <v>213</v>
      </c>
    </row>
    <row r="3" spans="1:8" x14ac:dyDescent="0.35">
      <c r="A3" s="57"/>
      <c r="B3" s="160">
        <v>2010</v>
      </c>
      <c r="C3" s="160">
        <v>2015</v>
      </c>
      <c r="D3" s="160">
        <v>2019</v>
      </c>
      <c r="E3" s="160">
        <v>2020</v>
      </c>
      <c r="F3" s="160">
        <v>2021</v>
      </c>
      <c r="G3" s="160">
        <v>2022</v>
      </c>
      <c r="H3" s="160">
        <v>2023</v>
      </c>
    </row>
    <row r="4" spans="1:8" ht="23" x14ac:dyDescent="0.35">
      <c r="A4" s="58" t="s">
        <v>195</v>
      </c>
      <c r="B4" s="161">
        <v>26.937963919571672</v>
      </c>
      <c r="C4" s="161">
        <v>40.177557953620244</v>
      </c>
      <c r="D4" s="161">
        <v>42.245970137713705</v>
      </c>
      <c r="E4" s="161">
        <v>44.572395647414965</v>
      </c>
      <c r="F4" s="161">
        <v>45.979820736064937</v>
      </c>
      <c r="G4" s="161">
        <v>42.636517831773261</v>
      </c>
      <c r="H4" s="161">
        <v>45.384142130047096</v>
      </c>
    </row>
    <row r="5" spans="1:8" x14ac:dyDescent="0.35">
      <c r="A5" s="57" t="s">
        <v>87</v>
      </c>
      <c r="B5" s="161">
        <v>141.97322846160782</v>
      </c>
      <c r="C5" s="161">
        <v>102.76447029454073</v>
      </c>
      <c r="D5" s="161">
        <v>134.2542947339667</v>
      </c>
      <c r="E5" s="161">
        <v>114.3276059681871</v>
      </c>
      <c r="F5" s="161">
        <v>107.00894434193819</v>
      </c>
      <c r="G5" s="161">
        <v>115.69606095108676</v>
      </c>
      <c r="H5" s="161">
        <v>121.22142480816974</v>
      </c>
    </row>
    <row r="6" spans="1:8" ht="23" x14ac:dyDescent="0.35">
      <c r="A6" s="58" t="s">
        <v>196</v>
      </c>
      <c r="B6" s="161">
        <v>104.04373379499674</v>
      </c>
      <c r="C6" s="161">
        <v>132.59241146096895</v>
      </c>
      <c r="D6" s="161">
        <v>150.23294169289608</v>
      </c>
      <c r="E6" s="161">
        <v>123.62910042108068</v>
      </c>
      <c r="F6" s="161">
        <v>114.40377049492869</v>
      </c>
      <c r="G6" s="161">
        <v>124.15435031453001</v>
      </c>
      <c r="H6" s="161">
        <v>133.03320139013499</v>
      </c>
    </row>
    <row r="7" spans="1:8" ht="34.5" x14ac:dyDescent="0.35">
      <c r="A7" s="58" t="s">
        <v>197</v>
      </c>
      <c r="B7" s="161">
        <v>113.93774346828864</v>
      </c>
      <c r="C7" s="161">
        <v>153.44009894546397</v>
      </c>
      <c r="D7" s="161">
        <v>94.626777416425085</v>
      </c>
      <c r="E7" s="161">
        <v>71.229174059557636</v>
      </c>
      <c r="F7" s="161">
        <v>69.474908610471559</v>
      </c>
      <c r="G7" s="161">
        <v>66.341803591276232</v>
      </c>
      <c r="H7" s="161">
        <v>72.075850406770883</v>
      </c>
    </row>
    <row r="8" spans="1:8" ht="23" x14ac:dyDescent="0.35">
      <c r="A8" s="58" t="s">
        <v>198</v>
      </c>
      <c r="B8" s="161">
        <v>20.556194660599868</v>
      </c>
      <c r="C8" s="161">
        <v>21.148512467990109</v>
      </c>
      <c r="D8" s="161">
        <v>18.453911269344758</v>
      </c>
      <c r="E8" s="161">
        <v>18.766228180008675</v>
      </c>
      <c r="F8" s="161">
        <v>19.697356991160834</v>
      </c>
      <c r="G8" s="161">
        <v>21.460086292661028</v>
      </c>
      <c r="H8" s="161">
        <v>24.592278823832658</v>
      </c>
    </row>
    <row r="9" spans="1:8" ht="23" x14ac:dyDescent="0.35">
      <c r="A9" s="58" t="s">
        <v>199</v>
      </c>
      <c r="B9" s="161">
        <v>48.479301334319693</v>
      </c>
      <c r="C9" s="161">
        <v>70.233089307433829</v>
      </c>
      <c r="D9" s="161">
        <v>67.907209274415649</v>
      </c>
      <c r="E9" s="161">
        <v>68.038959108868482</v>
      </c>
      <c r="F9" s="161">
        <v>62.593705682623771</v>
      </c>
      <c r="G9" s="161">
        <v>68.231250660575668</v>
      </c>
      <c r="H9" s="161">
        <v>78.437866967696309</v>
      </c>
    </row>
    <row r="10" spans="1:8" x14ac:dyDescent="0.35">
      <c r="A10" s="58" t="s">
        <v>200</v>
      </c>
      <c r="B10" s="161">
        <v>108.29630476600799</v>
      </c>
      <c r="C10" s="161">
        <v>139.66507942235808</v>
      </c>
      <c r="D10" s="161">
        <v>112.47084947481575</v>
      </c>
      <c r="E10" s="161">
        <v>93.802792025667614</v>
      </c>
      <c r="F10" s="161">
        <v>101.86553466111343</v>
      </c>
      <c r="G10" s="161">
        <v>110.62649798193254</v>
      </c>
      <c r="H10" s="161">
        <v>117.78702292598534</v>
      </c>
    </row>
    <row r="11" spans="1:8" ht="34.5" x14ac:dyDescent="0.35">
      <c r="A11" s="58" t="s">
        <v>201</v>
      </c>
      <c r="B11" s="161">
        <v>227.91659142495462</v>
      </c>
      <c r="C11" s="161">
        <v>227.72548322391734</v>
      </c>
      <c r="D11" s="161">
        <v>234.11916569177876</v>
      </c>
      <c r="E11" s="161">
        <v>178.16776120089693</v>
      </c>
      <c r="F11" s="161">
        <v>197.89479800334715</v>
      </c>
      <c r="G11" s="161">
        <v>211.1781605246801</v>
      </c>
      <c r="H11" s="161">
        <v>199.21831059997777</v>
      </c>
    </row>
    <row r="12" spans="1:8" ht="34.5" x14ac:dyDescent="0.35">
      <c r="A12" s="58" t="s">
        <v>202</v>
      </c>
      <c r="B12" s="161">
        <v>188.93872075831516</v>
      </c>
      <c r="C12" s="161">
        <v>233.53192390298031</v>
      </c>
      <c r="D12" s="161">
        <v>193.95246499357177</v>
      </c>
      <c r="E12" s="161">
        <v>182.74928532867983</v>
      </c>
      <c r="F12" s="161">
        <v>180.83660675820849</v>
      </c>
      <c r="G12" s="161">
        <v>181.61924803392543</v>
      </c>
      <c r="H12" s="161">
        <v>190.00120336267551</v>
      </c>
    </row>
    <row r="13" spans="1:8" x14ac:dyDescent="0.35">
      <c r="A13" s="58"/>
      <c r="B13" s="161"/>
      <c r="C13" s="161"/>
      <c r="D13" s="161"/>
      <c r="E13" s="161"/>
      <c r="F13" s="161"/>
      <c r="G13" s="161"/>
      <c r="H13" s="161"/>
    </row>
    <row r="14" spans="1:8" x14ac:dyDescent="0.35">
      <c r="A14" t="s">
        <v>212</v>
      </c>
    </row>
    <row r="15" spans="1:8" x14ac:dyDescent="0.35">
      <c r="A15" t="s">
        <v>193</v>
      </c>
    </row>
    <row r="16" spans="1:8" x14ac:dyDescent="0.35">
      <c r="A16" t="s">
        <v>194</v>
      </c>
      <c r="B16" s="125"/>
      <c r="C16" s="125"/>
      <c r="D16" s="125"/>
    </row>
    <row r="17" spans="1:8" x14ac:dyDescent="0.35">
      <c r="B17" s="125"/>
      <c r="C17" s="125"/>
      <c r="D17" s="125"/>
    </row>
    <row r="18" spans="1:8" x14ac:dyDescent="0.35">
      <c r="A18" t="s">
        <v>176</v>
      </c>
      <c r="B18" s="160"/>
      <c r="C18" s="160"/>
      <c r="D18" s="160"/>
      <c r="E18" s="160"/>
      <c r="F18" s="160"/>
      <c r="G18" s="160"/>
      <c r="H18" s="160"/>
    </row>
    <row r="19" spans="1:8" x14ac:dyDescent="0.35">
      <c r="A19" s="57"/>
      <c r="B19" s="160"/>
      <c r="C19" s="160"/>
      <c r="D19" s="160"/>
      <c r="E19" s="160"/>
      <c r="F19" s="160"/>
      <c r="G19" s="160"/>
      <c r="H19" s="160"/>
    </row>
    <row r="20" spans="1:8" x14ac:dyDescent="0.35">
      <c r="A20" s="57"/>
      <c r="B20" s="162"/>
      <c r="C20" s="162"/>
      <c r="D20" s="162"/>
      <c r="E20" s="162"/>
      <c r="F20" s="162"/>
      <c r="G20" s="162"/>
      <c r="H20" s="162"/>
    </row>
    <row r="21" spans="1:8" x14ac:dyDescent="0.35">
      <c r="A21" s="57"/>
      <c r="B21" s="162"/>
      <c r="C21" s="162"/>
      <c r="D21" s="162"/>
      <c r="E21" s="162"/>
      <c r="F21" s="162"/>
      <c r="G21" s="162"/>
      <c r="H21" s="162"/>
    </row>
    <row r="22" spans="1:8" x14ac:dyDescent="0.35">
      <c r="A22" s="57"/>
      <c r="B22" s="162"/>
      <c r="C22" s="162"/>
      <c r="D22" s="162"/>
      <c r="E22" s="162"/>
      <c r="F22" s="162"/>
      <c r="G22" s="162"/>
      <c r="H22" s="162"/>
    </row>
    <row r="23" spans="1:8" x14ac:dyDescent="0.35">
      <c r="A23" s="57"/>
      <c r="B23" s="162"/>
      <c r="C23" s="162"/>
      <c r="D23" s="162"/>
      <c r="E23" s="162"/>
      <c r="F23" s="162"/>
      <c r="G23" s="162"/>
      <c r="H23" s="162"/>
    </row>
    <row r="24" spans="1:8" x14ac:dyDescent="0.35">
      <c r="A24" s="57"/>
      <c r="B24" s="162"/>
      <c r="C24" s="162"/>
      <c r="D24" s="162"/>
      <c r="E24" s="162"/>
      <c r="F24" s="162"/>
      <c r="G24" s="162"/>
      <c r="H24" s="162"/>
    </row>
    <row r="25" spans="1:8" x14ac:dyDescent="0.35">
      <c r="A25" s="57"/>
      <c r="B25" s="162"/>
      <c r="C25" s="162"/>
      <c r="D25" s="162"/>
      <c r="E25" s="162"/>
      <c r="F25" s="162"/>
      <c r="G25" s="162"/>
      <c r="H25" s="162"/>
    </row>
    <row r="26" spans="1:8" x14ac:dyDescent="0.35">
      <c r="A26" s="57"/>
      <c r="B26" s="162"/>
      <c r="C26" s="162"/>
      <c r="D26" s="162"/>
      <c r="E26" s="162"/>
      <c r="F26" s="162"/>
      <c r="G26" s="162"/>
      <c r="H26" s="162"/>
    </row>
    <row r="27" spans="1:8" x14ac:dyDescent="0.35">
      <c r="A27" s="57"/>
      <c r="B27" s="162"/>
      <c r="C27" s="162"/>
      <c r="D27" s="162"/>
      <c r="E27" s="162"/>
      <c r="F27" s="162"/>
      <c r="G27" s="162"/>
      <c r="H27" s="162"/>
    </row>
    <row r="28" spans="1:8" x14ac:dyDescent="0.35">
      <c r="A28" s="57"/>
      <c r="B28" s="162"/>
      <c r="C28" s="162"/>
      <c r="D28" s="162"/>
      <c r="E28" s="162"/>
      <c r="F28" s="162"/>
      <c r="G28" s="162"/>
      <c r="H28" s="162"/>
    </row>
    <row r="29" spans="1:8" x14ac:dyDescent="0.35">
      <c r="A29" s="127"/>
      <c r="B29" s="162"/>
      <c r="C29" s="162"/>
      <c r="D29" s="162"/>
      <c r="E29" s="162"/>
      <c r="F29" s="162"/>
      <c r="G29" s="162"/>
      <c r="H29" s="162"/>
    </row>
    <row r="30" spans="1:8" x14ac:dyDescent="0.35">
      <c r="A30" s="57"/>
      <c r="B30" s="160"/>
      <c r="C30" s="160"/>
      <c r="D30" s="160"/>
      <c r="E30" s="160"/>
      <c r="F30" s="160"/>
      <c r="G30" s="160"/>
      <c r="H30" s="160"/>
    </row>
    <row r="31" spans="1:8" x14ac:dyDescent="0.35">
      <c r="A31" s="57"/>
      <c r="B31" s="162"/>
      <c r="C31" s="162"/>
      <c r="D31" s="162"/>
      <c r="E31" s="162"/>
      <c r="F31" s="162"/>
      <c r="G31" s="162"/>
      <c r="H31" s="162"/>
    </row>
    <row r="32" spans="1:8" x14ac:dyDescent="0.35">
      <c r="A32" s="57"/>
      <c r="B32" s="162"/>
      <c r="C32" s="162"/>
      <c r="D32" s="162"/>
      <c r="E32" s="162"/>
      <c r="F32" s="162"/>
      <c r="G32" s="162"/>
      <c r="H32" s="162"/>
    </row>
    <row r="33" spans="1:8" x14ac:dyDescent="0.35">
      <c r="A33" s="57"/>
      <c r="B33" s="162"/>
      <c r="C33" s="162"/>
      <c r="D33" s="162"/>
      <c r="E33" s="162"/>
      <c r="F33" s="162"/>
      <c r="G33" s="162"/>
      <c r="H33" s="162"/>
    </row>
    <row r="34" spans="1:8" x14ac:dyDescent="0.35">
      <c r="A34" s="57"/>
      <c r="B34" s="162"/>
      <c r="C34" s="162"/>
      <c r="D34" s="162"/>
      <c r="E34" s="162"/>
      <c r="F34" s="162"/>
      <c r="G34" s="162"/>
      <c r="H34" s="162"/>
    </row>
    <row r="35" spans="1:8" x14ac:dyDescent="0.35">
      <c r="A35" s="57"/>
      <c r="B35" s="162"/>
      <c r="C35" s="162"/>
      <c r="D35" s="162"/>
      <c r="E35" s="162"/>
      <c r="F35" s="162"/>
      <c r="G35" s="162"/>
      <c r="H35" s="162"/>
    </row>
    <row r="36" spans="1:8" x14ac:dyDescent="0.35">
      <c r="A36" s="57"/>
      <c r="B36" s="162"/>
      <c r="C36" s="162"/>
      <c r="D36" s="162"/>
      <c r="E36" s="162"/>
      <c r="F36" s="162"/>
      <c r="G36" s="162"/>
      <c r="H36" s="162"/>
    </row>
    <row r="37" spans="1:8" x14ac:dyDescent="0.35">
      <c r="A37" s="57"/>
      <c r="B37" s="162"/>
      <c r="C37" s="162"/>
      <c r="D37" s="162"/>
      <c r="E37" s="162"/>
      <c r="F37" s="162"/>
      <c r="G37" s="162"/>
      <c r="H37" s="162"/>
    </row>
    <row r="38" spans="1:8" x14ac:dyDescent="0.35">
      <c r="A38" s="57"/>
      <c r="B38" s="162"/>
      <c r="C38" s="162"/>
      <c r="D38" s="162"/>
      <c r="E38" s="162"/>
      <c r="F38" s="162"/>
      <c r="G38" s="162"/>
      <c r="H38" s="162"/>
    </row>
    <row r="39" spans="1:8" x14ac:dyDescent="0.35">
      <c r="A39" s="57"/>
      <c r="B39" s="162"/>
      <c r="C39" s="162"/>
      <c r="D39" s="162"/>
      <c r="E39" s="162"/>
      <c r="F39" s="162"/>
      <c r="G39" s="162"/>
      <c r="H39" s="162"/>
    </row>
    <row r="40" spans="1:8" x14ac:dyDescent="0.35">
      <c r="A40" s="127"/>
      <c r="B40" s="162"/>
      <c r="C40" s="162"/>
      <c r="D40" s="162"/>
      <c r="E40" s="162"/>
      <c r="F40" s="162"/>
      <c r="G40" s="162"/>
      <c r="H40" s="162"/>
    </row>
    <row r="41" spans="1:8" x14ac:dyDescent="0.35">
      <c r="A41" s="57"/>
      <c r="B41" s="160"/>
      <c r="C41" s="160"/>
      <c r="D41" s="160"/>
      <c r="E41" s="160"/>
      <c r="F41" s="160"/>
      <c r="G41" s="160"/>
      <c r="H41" s="160"/>
    </row>
    <row r="42" spans="1:8" x14ac:dyDescent="0.35">
      <c r="A42" s="57"/>
      <c r="B42" s="160"/>
      <c r="C42" s="160"/>
      <c r="D42" s="160"/>
      <c r="E42" s="160"/>
      <c r="F42" s="160"/>
      <c r="G42" s="160"/>
      <c r="H42" s="160"/>
    </row>
    <row r="43" spans="1:8" x14ac:dyDescent="0.35">
      <c r="A43" s="57"/>
      <c r="B43" s="160"/>
      <c r="C43" s="160"/>
      <c r="D43" s="160"/>
      <c r="E43" s="57"/>
      <c r="F43" s="57"/>
      <c r="G43" s="57"/>
      <c r="H43" s="57"/>
    </row>
    <row r="44" spans="1:8" x14ac:dyDescent="0.35">
      <c r="A44" s="57"/>
      <c r="B44" s="55"/>
      <c r="C44" s="55"/>
      <c r="D44" s="55"/>
      <c r="E44" s="55"/>
      <c r="F44" s="55"/>
      <c r="G44" s="55"/>
      <c r="H44" s="55"/>
    </row>
    <row r="45" spans="1:8" x14ac:dyDescent="0.35">
      <c r="A45" s="57"/>
      <c r="B45" s="55"/>
      <c r="C45" s="55"/>
      <c r="D45" s="55"/>
      <c r="E45" s="55"/>
      <c r="F45" s="55"/>
      <c r="G45" s="55"/>
      <c r="H45" s="55"/>
    </row>
    <row r="46" spans="1:8" x14ac:dyDescent="0.35">
      <c r="A46" s="57"/>
      <c r="B46" s="55"/>
      <c r="C46" s="55"/>
      <c r="D46" s="55"/>
      <c r="E46" s="55"/>
      <c r="F46" s="55"/>
      <c r="G46" s="55"/>
      <c r="H46" s="55"/>
    </row>
    <row r="47" spans="1:8" x14ac:dyDescent="0.35">
      <c r="A47" s="57"/>
      <c r="B47" s="55"/>
      <c r="C47" s="55"/>
      <c r="D47" s="55"/>
      <c r="E47" s="55"/>
      <c r="F47" s="55"/>
      <c r="G47" s="55"/>
      <c r="H47" s="55"/>
    </row>
    <row r="48" spans="1:8" x14ac:dyDescent="0.35">
      <c r="A48" s="57"/>
      <c r="B48" s="55"/>
      <c r="C48" s="55"/>
      <c r="D48" s="55"/>
      <c r="E48" s="55"/>
      <c r="F48" s="55"/>
      <c r="G48" s="55"/>
      <c r="H48" s="55"/>
    </row>
    <row r="49" spans="1:8" x14ac:dyDescent="0.35">
      <c r="A49" s="57"/>
      <c r="B49" s="55"/>
      <c r="C49" s="55"/>
      <c r="D49" s="55"/>
      <c r="E49" s="55"/>
      <c r="F49" s="55"/>
      <c r="G49" s="55"/>
      <c r="H49" s="55"/>
    </row>
    <row r="50" spans="1:8" x14ac:dyDescent="0.35">
      <c r="A50" s="57"/>
      <c r="B50" s="55"/>
      <c r="C50" s="55"/>
      <c r="D50" s="55"/>
      <c r="E50" s="55"/>
      <c r="F50" s="55"/>
      <c r="G50" s="55"/>
      <c r="H50" s="55"/>
    </row>
    <row r="51" spans="1:8" x14ac:dyDescent="0.35">
      <c r="A51" s="57"/>
      <c r="B51" s="55"/>
      <c r="C51" s="55"/>
      <c r="D51" s="55"/>
      <c r="E51" s="55"/>
      <c r="F51" s="55"/>
      <c r="G51" s="55"/>
      <c r="H51" s="55"/>
    </row>
    <row r="52" spans="1:8" x14ac:dyDescent="0.35">
      <c r="A52" s="57"/>
      <c r="B52" s="55"/>
      <c r="C52" s="55"/>
      <c r="D52" s="55"/>
      <c r="E52" s="55"/>
      <c r="F52" s="55"/>
      <c r="G52" s="55"/>
      <c r="H52" s="55"/>
    </row>
    <row r="53" spans="1:8" x14ac:dyDescent="0.35">
      <c r="A53" s="127"/>
      <c r="B53" s="163"/>
      <c r="C53" s="163"/>
      <c r="D53" s="163"/>
      <c r="E53" s="163"/>
      <c r="F53" s="163"/>
      <c r="G53" s="163"/>
      <c r="H53" s="163"/>
    </row>
    <row r="54" spans="1:8" x14ac:dyDescent="0.35">
      <c r="A54" s="127"/>
      <c r="B54" s="163"/>
      <c r="C54" s="163"/>
      <c r="D54" s="163"/>
      <c r="E54" s="163"/>
      <c r="F54" s="163"/>
      <c r="G54" s="163"/>
      <c r="H54" s="163"/>
    </row>
    <row r="55" spans="1:8" x14ac:dyDescent="0.35">
      <c r="A55" s="57"/>
    </row>
    <row r="56" spans="1:8" x14ac:dyDescent="0.35">
      <c r="A56" s="57"/>
      <c r="B56" s="55"/>
      <c r="C56" s="55"/>
      <c r="D56" s="55"/>
      <c r="E56" s="55"/>
      <c r="F56" s="55"/>
      <c r="G56" s="55"/>
      <c r="H56" s="55"/>
    </row>
    <row r="57" spans="1:8" x14ac:dyDescent="0.35">
      <c r="A57" s="57"/>
      <c r="B57" s="55"/>
      <c r="C57" s="55"/>
      <c r="D57" s="55"/>
      <c r="E57" s="55"/>
      <c r="F57" s="55"/>
      <c r="G57" s="55"/>
      <c r="H57" s="55"/>
    </row>
    <row r="58" spans="1:8" x14ac:dyDescent="0.35">
      <c r="A58" s="57"/>
      <c r="B58" s="55"/>
      <c r="C58" s="55"/>
      <c r="D58" s="55"/>
      <c r="E58" s="55"/>
      <c r="F58" s="55"/>
      <c r="G58" s="55"/>
      <c r="H58" s="55"/>
    </row>
    <row r="59" spans="1:8" x14ac:dyDescent="0.35">
      <c r="A59" s="57"/>
      <c r="B59" s="55"/>
      <c r="C59" s="55"/>
      <c r="D59" s="55"/>
      <c r="E59" s="55"/>
      <c r="F59" s="55"/>
      <c r="G59" s="55"/>
      <c r="H59" s="55"/>
    </row>
    <row r="60" spans="1:8" x14ac:dyDescent="0.35">
      <c r="A60" s="57"/>
      <c r="B60" s="55"/>
      <c r="C60" s="55"/>
      <c r="D60" s="55"/>
      <c r="E60" s="55"/>
      <c r="F60" s="55"/>
      <c r="G60" s="55"/>
      <c r="H60" s="55"/>
    </row>
    <row r="61" spans="1:8" x14ac:dyDescent="0.35">
      <c r="A61" s="57"/>
      <c r="B61" s="55"/>
      <c r="C61" s="55"/>
      <c r="D61" s="55"/>
      <c r="E61" s="55"/>
      <c r="F61" s="55"/>
      <c r="G61" s="55"/>
      <c r="H61" s="55"/>
    </row>
    <row r="62" spans="1:8" x14ac:dyDescent="0.35">
      <c r="A62" s="57"/>
      <c r="B62" s="55"/>
      <c r="C62" s="55"/>
      <c r="D62" s="55"/>
      <c r="E62" s="55"/>
      <c r="F62" s="55"/>
      <c r="G62" s="55"/>
      <c r="H62" s="55"/>
    </row>
    <row r="63" spans="1:8" x14ac:dyDescent="0.35">
      <c r="A63" s="57"/>
      <c r="B63" s="55"/>
      <c r="C63" s="55"/>
      <c r="D63" s="55"/>
      <c r="E63" s="55"/>
      <c r="F63" s="55"/>
      <c r="G63" s="55"/>
      <c r="H63" s="55"/>
    </row>
    <row r="64" spans="1:8" x14ac:dyDescent="0.35">
      <c r="A64" s="57"/>
      <c r="B64" s="55"/>
      <c r="C64" s="55"/>
      <c r="D64" s="55"/>
      <c r="E64" s="55"/>
      <c r="F64" s="55"/>
      <c r="G64" s="55"/>
      <c r="H64" s="55"/>
    </row>
    <row r="65" spans="1:8" x14ac:dyDescent="0.35">
      <c r="A65" s="127"/>
      <c r="B65" s="163"/>
      <c r="C65" s="163"/>
      <c r="D65" s="163"/>
      <c r="E65" s="163"/>
      <c r="F65" s="163"/>
      <c r="G65" s="163"/>
      <c r="H65" s="16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7A8CE-1DC5-482B-864C-D60F7694DB1F}">
  <dimension ref="A1:G12"/>
  <sheetViews>
    <sheetView zoomScale="58" zoomScaleNormal="58" workbookViewId="0"/>
  </sheetViews>
  <sheetFormatPr defaultRowHeight="14.5" x14ac:dyDescent="0.35"/>
  <cols>
    <col min="1" max="1" width="8.7265625" style="10"/>
    <col min="2" max="2" width="9.08984375" style="157" bestFit="1" customWidth="1"/>
    <col min="3" max="3" width="18.1796875" style="10" bestFit="1" customWidth="1"/>
    <col min="4" max="4" width="20.6328125" style="10" customWidth="1"/>
    <col min="5" max="5" width="20.6328125" style="10" bestFit="1" customWidth="1"/>
    <col min="6" max="6" width="20.6328125" style="10" customWidth="1"/>
    <col min="7" max="7" width="20.6328125" style="10" bestFit="1" customWidth="1"/>
    <col min="8" max="16384" width="8.7265625" style="10"/>
  </cols>
  <sheetData>
    <row r="1" spans="1:7" ht="26" x14ac:dyDescent="0.6">
      <c r="A1" s="158" t="s">
        <v>161</v>
      </c>
    </row>
    <row r="4" spans="1:7" x14ac:dyDescent="0.35">
      <c r="C4" s="10" t="s">
        <v>150</v>
      </c>
      <c r="D4" s="10" t="s">
        <v>152</v>
      </c>
      <c r="E4" s="10" t="s">
        <v>151</v>
      </c>
    </row>
    <row r="5" spans="1:7" x14ac:dyDescent="0.35">
      <c r="A5" s="10" t="s">
        <v>153</v>
      </c>
      <c r="B5" s="10" t="s">
        <v>154</v>
      </c>
      <c r="C5" s="3">
        <v>8.2666761435477021E-3</v>
      </c>
      <c r="D5" s="3">
        <v>1.8832806146495518E-2</v>
      </c>
      <c r="E5" s="3">
        <v>0.10320082191513236</v>
      </c>
    </row>
    <row r="6" spans="1:7" x14ac:dyDescent="0.35">
      <c r="A6" s="10" t="s">
        <v>155</v>
      </c>
      <c r="B6" s="10" t="s">
        <v>156</v>
      </c>
      <c r="C6" s="3">
        <v>3.2435119633491105E-2</v>
      </c>
      <c r="D6" s="3">
        <v>3.2242958720986703E-2</v>
      </c>
      <c r="E6" s="3">
        <v>9.9283131552355242E-2</v>
      </c>
    </row>
    <row r="7" spans="1:7" x14ac:dyDescent="0.35">
      <c r="A7" s="10" t="s">
        <v>157</v>
      </c>
      <c r="B7" s="10" t="s">
        <v>158</v>
      </c>
      <c r="C7" s="3">
        <v>1.9239198627034382E-2</v>
      </c>
      <c r="D7" s="3">
        <v>2.8121917818050957E-2</v>
      </c>
      <c r="E7" s="3">
        <v>8.6598559197337721E-2</v>
      </c>
    </row>
    <row r="8" spans="1:7" x14ac:dyDescent="0.35">
      <c r="B8" s="10" t="s">
        <v>129</v>
      </c>
      <c r="C8" s="3">
        <v>9.0861218522015896E-3</v>
      </c>
      <c r="D8" s="3">
        <v>2.1761654124165419E-2</v>
      </c>
      <c r="E8" s="3">
        <v>6.6233254846931544E-2</v>
      </c>
    </row>
    <row r="9" spans="1:7" x14ac:dyDescent="0.35">
      <c r="A9" s="10" t="s">
        <v>159</v>
      </c>
      <c r="B9" s="10" t="s">
        <v>160</v>
      </c>
      <c r="C9" s="3">
        <v>1.1327660423057218E-3</v>
      </c>
      <c r="D9" s="3">
        <v>1.576318516413755E-2</v>
      </c>
      <c r="E9" s="3">
        <v>4.522525137877631E-2</v>
      </c>
    </row>
    <row r="11" spans="1:7" x14ac:dyDescent="0.35">
      <c r="A11" s="10" t="s">
        <v>162</v>
      </c>
    </row>
    <row r="12" spans="1:7" s="157" customFormat="1" x14ac:dyDescent="0.35">
      <c r="A12" s="10"/>
      <c r="C12" s="10"/>
      <c r="D12" s="10"/>
      <c r="E12" s="10"/>
      <c r="F12" s="10"/>
      <c r="G12" s="10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EC79A-DE4A-45B6-828E-6F331538115D}">
  <dimension ref="A2:S35"/>
  <sheetViews>
    <sheetView zoomScale="58" zoomScaleNormal="58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5" x14ac:dyDescent="0.35"/>
  <cols>
    <col min="1" max="6" width="8.7265625" style="119"/>
    <col min="7" max="8" width="10" style="119" bestFit="1" customWidth="1"/>
    <col min="9" max="9" width="9" style="119" bestFit="1" customWidth="1"/>
    <col min="10" max="11" width="11" style="119" bestFit="1" customWidth="1"/>
    <col min="12" max="13" width="11" style="119" customWidth="1"/>
    <col min="14" max="14" width="8.7265625" style="119"/>
    <col min="15" max="16" width="11" style="119" bestFit="1" customWidth="1"/>
    <col min="17" max="17" width="10" style="119" bestFit="1" customWidth="1"/>
    <col min="18" max="19" width="12.453125" style="119" bestFit="1" customWidth="1"/>
    <col min="20" max="16384" width="8.7265625" style="119"/>
  </cols>
  <sheetData>
    <row r="2" spans="1:19" x14ac:dyDescent="0.35">
      <c r="G2" s="119" t="s">
        <v>126</v>
      </c>
      <c r="O2" s="119" t="s">
        <v>125</v>
      </c>
    </row>
    <row r="3" spans="1:19" x14ac:dyDescent="0.35">
      <c r="B3" s="119" t="s">
        <v>124</v>
      </c>
      <c r="C3" s="119" t="s">
        <v>123</v>
      </c>
      <c r="D3" s="119" t="s">
        <v>122</v>
      </c>
      <c r="E3" s="119" t="s">
        <v>121</v>
      </c>
      <c r="G3" s="119" t="s">
        <v>124</v>
      </c>
      <c r="H3" s="119" t="s">
        <v>123</v>
      </c>
      <c r="I3" s="119" t="s">
        <v>122</v>
      </c>
      <c r="J3" s="119" t="s">
        <v>121</v>
      </c>
      <c r="K3" s="119" t="s">
        <v>120</v>
      </c>
      <c r="L3" s="119" t="s">
        <v>124</v>
      </c>
      <c r="M3" s="119" t="s">
        <v>123</v>
      </c>
      <c r="O3" s="119" t="s">
        <v>124</v>
      </c>
      <c r="P3" s="119" t="s">
        <v>123</v>
      </c>
      <c r="Q3" s="119" t="s">
        <v>122</v>
      </c>
      <c r="R3" s="119" t="s">
        <v>121</v>
      </c>
      <c r="S3" s="119" t="s">
        <v>120</v>
      </c>
    </row>
    <row r="4" spans="1:19" x14ac:dyDescent="0.35">
      <c r="A4" s="45">
        <v>2013</v>
      </c>
      <c r="B4" s="121">
        <f t="shared" ref="B4:B14" si="0">G4/O4</f>
        <v>1.9893306917187004E-4</v>
      </c>
      <c r="C4" s="121">
        <f t="shared" ref="C4:C14" si="1">H4/P4</f>
        <v>0.12551422120298053</v>
      </c>
      <c r="D4" s="121">
        <f t="shared" ref="D4:D14" si="2">I4/Q4</f>
        <v>0.22356611840838181</v>
      </c>
      <c r="E4" s="121">
        <f t="shared" ref="E4:E14" si="3">J4/R4</f>
        <v>9.363488436958714E-2</v>
      </c>
      <c r="G4" s="9">
        <v>98</v>
      </c>
      <c r="H4" s="9">
        <v>49641</v>
      </c>
      <c r="I4" s="9">
        <v>5804</v>
      </c>
      <c r="J4" s="9">
        <v>107089</v>
      </c>
      <c r="K4" s="9">
        <v>162632</v>
      </c>
      <c r="L4" s="9"/>
      <c r="M4" s="9"/>
      <c r="N4" s="9"/>
      <c r="O4" s="9">
        <v>492628</v>
      </c>
      <c r="P4" s="9">
        <v>395501</v>
      </c>
      <c r="Q4" s="9">
        <v>25961</v>
      </c>
      <c r="R4" s="9">
        <v>1143687</v>
      </c>
      <c r="S4" s="9">
        <v>2057777</v>
      </c>
    </row>
    <row r="5" spans="1:19" x14ac:dyDescent="0.35">
      <c r="A5" s="45">
        <v>2014</v>
      </c>
      <c r="B5" s="121">
        <f t="shared" si="0"/>
        <v>2.2300717583579016E-2</v>
      </c>
      <c r="C5" s="121">
        <f t="shared" si="1"/>
        <v>0.10230817060676013</v>
      </c>
      <c r="D5" s="121">
        <f t="shared" si="2"/>
        <v>5.3864537647398694E-2</v>
      </c>
      <c r="E5" s="121">
        <f t="shared" si="3"/>
        <v>8.7777062242704221E-2</v>
      </c>
      <c r="G5" s="9">
        <v>12027</v>
      </c>
      <c r="H5" s="9">
        <v>40641</v>
      </c>
      <c r="I5" s="9">
        <v>2051</v>
      </c>
      <c r="J5" s="9">
        <v>125672</v>
      </c>
      <c r="K5" s="9">
        <v>180391</v>
      </c>
      <c r="L5" s="108">
        <f t="shared" ref="L5:L14" si="4">(G5/G4)-1</f>
        <v>121.72448979591837</v>
      </c>
      <c r="M5" s="108">
        <f t="shared" ref="M5:M14" si="5">(H5/H4)-1</f>
        <v>-0.18130174654015829</v>
      </c>
      <c r="N5" s="9"/>
      <c r="O5" s="9">
        <v>539310</v>
      </c>
      <c r="P5" s="9">
        <v>397241</v>
      </c>
      <c r="Q5" s="9">
        <v>38077</v>
      </c>
      <c r="R5" s="9">
        <v>1431718</v>
      </c>
      <c r="S5" s="9">
        <v>2406346</v>
      </c>
    </row>
    <row r="6" spans="1:19" x14ac:dyDescent="0.35">
      <c r="A6" s="45">
        <v>2015</v>
      </c>
      <c r="B6" s="121">
        <f t="shared" si="0"/>
        <v>-1.2323813020164109E-2</v>
      </c>
      <c r="C6" s="121">
        <f t="shared" si="1"/>
        <v>9.6704613273190979E-2</v>
      </c>
      <c r="D6" s="121">
        <f t="shared" si="2"/>
        <v>0.14214403518416713</v>
      </c>
      <c r="E6" s="121">
        <f t="shared" si="3"/>
        <v>6.3624131620746552E-2</v>
      </c>
      <c r="G6" s="9">
        <v>-6311</v>
      </c>
      <c r="H6" s="9">
        <v>43264</v>
      </c>
      <c r="I6" s="9">
        <v>6464</v>
      </c>
      <c r="J6" s="9">
        <v>103225</v>
      </c>
      <c r="K6" s="9">
        <v>146642</v>
      </c>
      <c r="L6" s="108">
        <f t="shared" si="4"/>
        <v>-1.5247360106427206</v>
      </c>
      <c r="M6" s="108">
        <f t="shared" si="5"/>
        <v>6.4540734726015625E-2</v>
      </c>
      <c r="N6" s="9"/>
      <c r="O6" s="9">
        <v>512098</v>
      </c>
      <c r="P6" s="9">
        <v>447383</v>
      </c>
      <c r="Q6" s="9">
        <v>45475</v>
      </c>
      <c r="R6" s="9">
        <v>1622419</v>
      </c>
      <c r="S6" s="9">
        <v>2627375</v>
      </c>
    </row>
    <row r="7" spans="1:19" x14ac:dyDescent="0.35">
      <c r="A7" s="45">
        <v>2016</v>
      </c>
      <c r="B7" s="121">
        <f t="shared" si="0"/>
        <v>3.0470319392039112E-2</v>
      </c>
      <c r="C7" s="121">
        <f t="shared" si="1"/>
        <v>0.15878472901629542</v>
      </c>
      <c r="D7" s="121">
        <f t="shared" si="2"/>
        <v>6.7019156239619085E-2</v>
      </c>
      <c r="E7" s="121">
        <f t="shared" si="3"/>
        <v>5.843938261861966E-2</v>
      </c>
      <c r="G7" s="9">
        <v>14334</v>
      </c>
      <c r="H7" s="9">
        <v>86830</v>
      </c>
      <c r="I7" s="9">
        <v>2421</v>
      </c>
      <c r="J7" s="9">
        <v>116852</v>
      </c>
      <c r="K7" s="9">
        <v>220437</v>
      </c>
      <c r="L7" s="108">
        <f t="shared" si="4"/>
        <v>-3.2712723815560132</v>
      </c>
      <c r="M7" s="108">
        <f t="shared" si="5"/>
        <v>1.0069803994082842</v>
      </c>
      <c r="N7" s="9"/>
      <c r="O7" s="9">
        <v>470425</v>
      </c>
      <c r="P7" s="9">
        <v>546841</v>
      </c>
      <c r="Q7" s="9">
        <v>36124</v>
      </c>
      <c r="R7" s="9">
        <v>1999542</v>
      </c>
      <c r="S7" s="9">
        <v>3052932</v>
      </c>
    </row>
    <row r="8" spans="1:19" x14ac:dyDescent="0.35">
      <c r="A8" s="45">
        <v>2017</v>
      </c>
      <c r="B8" s="121">
        <f t="shared" si="0"/>
        <v>2.395220629691059E-2</v>
      </c>
      <c r="C8" s="121">
        <f t="shared" si="1"/>
        <v>0.12400659966212885</v>
      </c>
      <c r="D8" s="121">
        <f t="shared" si="2"/>
        <v>5.0225018026305975E-2</v>
      </c>
      <c r="E8" s="121">
        <f t="shared" si="3"/>
        <v>5.6011236802447746E-2</v>
      </c>
      <c r="G8" s="9">
        <v>11683</v>
      </c>
      <c r="H8" s="9">
        <v>56595</v>
      </c>
      <c r="I8" s="9">
        <v>2020</v>
      </c>
      <c r="J8" s="9">
        <v>122542</v>
      </c>
      <c r="K8" s="9">
        <v>192840</v>
      </c>
      <c r="L8" s="108">
        <f t="shared" si="4"/>
        <v>-0.1849448862843589</v>
      </c>
      <c r="M8" s="108">
        <f t="shared" si="5"/>
        <v>-0.34820914430496375</v>
      </c>
      <c r="N8" s="9"/>
      <c r="O8" s="9">
        <v>487763</v>
      </c>
      <c r="P8" s="9">
        <v>456387</v>
      </c>
      <c r="Q8" s="9">
        <v>40219</v>
      </c>
      <c r="R8" s="9">
        <v>2187811</v>
      </c>
      <c r="S8" s="9">
        <v>3172180</v>
      </c>
    </row>
    <row r="9" spans="1:19" x14ac:dyDescent="0.35">
      <c r="A9" s="45">
        <v>2018</v>
      </c>
      <c r="B9" s="121">
        <f t="shared" si="0"/>
        <v>5.1188984368850034E-2</v>
      </c>
      <c r="C9" s="121">
        <f t="shared" si="1"/>
        <v>0.10649179466227023</v>
      </c>
      <c r="D9" s="121">
        <f t="shared" si="2"/>
        <v>0.10180751585650179</v>
      </c>
      <c r="E9" s="121">
        <f t="shared" si="3"/>
        <v>4.5766915841717229E-2</v>
      </c>
      <c r="G9" s="9">
        <v>24060</v>
      </c>
      <c r="H9" s="9">
        <v>51868</v>
      </c>
      <c r="I9" s="9">
        <v>4061</v>
      </c>
      <c r="J9" s="9">
        <v>93643</v>
      </c>
      <c r="K9" s="9">
        <v>173632</v>
      </c>
      <c r="L9" s="108">
        <f t="shared" si="4"/>
        <v>1.0594025507147138</v>
      </c>
      <c r="M9" s="108">
        <f t="shared" si="5"/>
        <v>-8.3523279441646836E-2</v>
      </c>
      <c r="N9" s="9"/>
      <c r="O9" s="9">
        <v>470023</v>
      </c>
      <c r="P9" s="9">
        <v>487061</v>
      </c>
      <c r="Q9" s="9">
        <v>39889</v>
      </c>
      <c r="R9" s="9">
        <v>2046085</v>
      </c>
      <c r="S9" s="9">
        <v>3043058</v>
      </c>
    </row>
    <row r="10" spans="1:19" x14ac:dyDescent="0.35">
      <c r="A10" s="45">
        <v>2019</v>
      </c>
      <c r="B10" s="121">
        <f t="shared" si="0"/>
        <v>3.7246513326334399E-2</v>
      </c>
      <c r="C10" s="121">
        <f t="shared" si="1"/>
        <v>6.2591536890503188E-2</v>
      </c>
      <c r="D10" s="121">
        <f t="shared" si="2"/>
        <v>8.2306601544036559E-2</v>
      </c>
      <c r="E10" s="121">
        <f t="shared" si="3"/>
        <v>4.8754028121501009E-2</v>
      </c>
      <c r="G10" s="9">
        <v>17952</v>
      </c>
      <c r="H10" s="9">
        <v>30984</v>
      </c>
      <c r="I10" s="9">
        <v>2612</v>
      </c>
      <c r="J10" s="9">
        <v>104982</v>
      </c>
      <c r="K10" s="9">
        <v>156530</v>
      </c>
      <c r="L10" s="108">
        <f t="shared" si="4"/>
        <v>-0.25386533665835409</v>
      </c>
      <c r="M10" s="108">
        <f t="shared" si="5"/>
        <v>-0.40263746433253644</v>
      </c>
      <c r="N10" s="9"/>
      <c r="O10" s="9">
        <v>481978</v>
      </c>
      <c r="P10" s="9">
        <v>495019</v>
      </c>
      <c r="Q10" s="9">
        <v>31735</v>
      </c>
      <c r="R10" s="9">
        <v>2153299</v>
      </c>
      <c r="S10" s="9">
        <v>3162031</v>
      </c>
    </row>
    <row r="11" spans="1:19" x14ac:dyDescent="0.35">
      <c r="A11" s="45">
        <v>2020</v>
      </c>
      <c r="B11" s="121">
        <f t="shared" si="0"/>
        <v>0.11765433947197684</v>
      </c>
      <c r="C11" s="121">
        <f t="shared" si="1"/>
        <v>8.5142287021108001E-2</v>
      </c>
      <c r="D11" s="121">
        <f t="shared" si="2"/>
        <v>7.2139391578425471E-2</v>
      </c>
      <c r="E11" s="121">
        <f t="shared" si="3"/>
        <v>3.5662625044968102E-2</v>
      </c>
      <c r="G11" s="9">
        <v>58936</v>
      </c>
      <c r="H11" s="9">
        <v>41474</v>
      </c>
      <c r="I11" s="9">
        <v>2037</v>
      </c>
      <c r="J11" s="9">
        <v>90112</v>
      </c>
      <c r="K11" s="9">
        <v>192559</v>
      </c>
      <c r="L11" s="108">
        <f t="shared" si="4"/>
        <v>2.2829768270944744</v>
      </c>
      <c r="M11" s="108">
        <f t="shared" si="5"/>
        <v>0.33856183836819009</v>
      </c>
      <c r="N11" s="9"/>
      <c r="O11" s="9">
        <v>500925</v>
      </c>
      <c r="P11" s="9">
        <v>487114</v>
      </c>
      <c r="Q11" s="9">
        <v>28237</v>
      </c>
      <c r="R11" s="9">
        <v>2526791</v>
      </c>
      <c r="S11" s="9">
        <v>3543067</v>
      </c>
    </row>
    <row r="12" spans="1:19" x14ac:dyDescent="0.35">
      <c r="A12" s="45">
        <v>2021</v>
      </c>
      <c r="B12" s="121">
        <f t="shared" si="0"/>
        <v>9.4469539083533838E-2</v>
      </c>
      <c r="C12" s="121">
        <f t="shared" si="1"/>
        <v>9.4216946199085161E-2</v>
      </c>
      <c r="D12" s="121">
        <f t="shared" si="2"/>
        <v>3.6188134255775974E-2</v>
      </c>
      <c r="E12" s="121">
        <f t="shared" si="3"/>
        <v>-0.12029459045313885</v>
      </c>
      <c r="G12" s="9">
        <v>52808</v>
      </c>
      <c r="H12" s="9">
        <v>51906</v>
      </c>
      <c r="I12" s="9">
        <v>1972</v>
      </c>
      <c r="J12" s="9">
        <v>-310326</v>
      </c>
      <c r="K12" s="9">
        <v>-203640</v>
      </c>
      <c r="L12" s="108">
        <f t="shared" si="4"/>
        <v>-0.10397719560200891</v>
      </c>
      <c r="M12" s="108">
        <f t="shared" si="5"/>
        <v>0.25153107971259092</v>
      </c>
      <c r="N12" s="9"/>
      <c r="O12" s="9">
        <v>558995</v>
      </c>
      <c r="P12" s="9">
        <v>550920</v>
      </c>
      <c r="Q12" s="9">
        <v>54493</v>
      </c>
      <c r="R12" s="9">
        <v>2579717</v>
      </c>
      <c r="S12" s="9">
        <v>3744125</v>
      </c>
    </row>
    <row r="13" spans="1:19" x14ac:dyDescent="0.35">
      <c r="A13" s="45">
        <v>2022</v>
      </c>
      <c r="B13" s="121">
        <f t="shared" si="0"/>
        <v>0.13716976505688783</v>
      </c>
      <c r="C13" s="121">
        <f t="shared" si="1"/>
        <v>9.7376979599536381E-2</v>
      </c>
      <c r="D13" s="121">
        <f t="shared" si="2"/>
        <v>0.11456400742115028</v>
      </c>
      <c r="E13" s="121">
        <f t="shared" si="3"/>
        <v>7.6270786319390826E-2</v>
      </c>
      <c r="G13" s="9">
        <v>76641</v>
      </c>
      <c r="H13" s="9">
        <v>53685</v>
      </c>
      <c r="I13" s="9">
        <v>3705</v>
      </c>
      <c r="J13" s="9">
        <v>174465</v>
      </c>
      <c r="K13" s="9">
        <v>308496</v>
      </c>
      <c r="L13" s="108">
        <f t="shared" si="4"/>
        <v>0.45131419481896673</v>
      </c>
      <c r="M13" s="108">
        <f t="shared" si="5"/>
        <v>3.4273494393711745E-2</v>
      </c>
      <c r="N13" s="9"/>
      <c r="O13" s="9">
        <v>558731</v>
      </c>
      <c r="P13" s="9">
        <v>551311</v>
      </c>
      <c r="Q13" s="9">
        <v>32340</v>
      </c>
      <c r="R13" s="9">
        <v>2287442</v>
      </c>
      <c r="S13" s="9">
        <v>3429824</v>
      </c>
    </row>
    <row r="14" spans="1:19" x14ac:dyDescent="0.35">
      <c r="A14" s="45">
        <v>2023</v>
      </c>
      <c r="B14" s="121">
        <f t="shared" si="0"/>
        <v>7.7978546875861643E-2</v>
      </c>
      <c r="C14" s="121">
        <f t="shared" si="1"/>
        <v>0.14542482009422111</v>
      </c>
      <c r="D14" s="121">
        <f t="shared" si="2"/>
        <v>9.6231026886749754E-2</v>
      </c>
      <c r="E14" s="121">
        <f t="shared" si="3"/>
        <v>5.1926948760851792E-2</v>
      </c>
      <c r="G14" s="120">
        <v>46664</v>
      </c>
      <c r="H14" s="120">
        <v>86371</v>
      </c>
      <c r="I14" s="120">
        <v>3189</v>
      </c>
      <c r="J14" s="120">
        <v>117247</v>
      </c>
      <c r="K14" s="120">
        <v>253471</v>
      </c>
      <c r="L14" s="108">
        <f t="shared" si="4"/>
        <v>-0.39113529311987061</v>
      </c>
      <c r="M14" s="108">
        <f t="shared" si="5"/>
        <v>0.60884790909937592</v>
      </c>
      <c r="O14" s="120">
        <v>598421</v>
      </c>
      <c r="P14" s="120">
        <v>593922</v>
      </c>
      <c r="Q14" s="120">
        <v>33139</v>
      </c>
      <c r="R14" s="120">
        <v>2257922</v>
      </c>
      <c r="S14" s="120">
        <v>3483404</v>
      </c>
    </row>
    <row r="15" spans="1:19" x14ac:dyDescent="0.35">
      <c r="A15" s="45"/>
    </row>
    <row r="16" spans="1:19" x14ac:dyDescent="0.35">
      <c r="A16" s="45"/>
    </row>
    <row r="17" spans="1:1" x14ac:dyDescent="0.35">
      <c r="A17" s="45"/>
    </row>
    <row r="18" spans="1:1" x14ac:dyDescent="0.35">
      <c r="A18" s="45"/>
    </row>
    <row r="19" spans="1:1" x14ac:dyDescent="0.35">
      <c r="A19" s="45"/>
    </row>
    <row r="20" spans="1:1" x14ac:dyDescent="0.35">
      <c r="A20" s="45"/>
    </row>
    <row r="21" spans="1:1" x14ac:dyDescent="0.35">
      <c r="A21" s="45"/>
    </row>
    <row r="22" spans="1:1" x14ac:dyDescent="0.35">
      <c r="A22" s="45"/>
    </row>
    <row r="23" spans="1:1" x14ac:dyDescent="0.35">
      <c r="A23" s="45"/>
    </row>
    <row r="24" spans="1:1" x14ac:dyDescent="0.35">
      <c r="A24" s="45"/>
    </row>
    <row r="25" spans="1:1" x14ac:dyDescent="0.35">
      <c r="A25" s="45"/>
    </row>
    <row r="26" spans="1:1" x14ac:dyDescent="0.35">
      <c r="A26" s="45"/>
    </row>
    <row r="27" spans="1:1" x14ac:dyDescent="0.35">
      <c r="A27" s="45"/>
    </row>
    <row r="28" spans="1:1" x14ac:dyDescent="0.35">
      <c r="A28" s="45"/>
    </row>
    <row r="29" spans="1:1" x14ac:dyDescent="0.35">
      <c r="A29" s="45"/>
    </row>
    <row r="30" spans="1:1" x14ac:dyDescent="0.35">
      <c r="A30" s="45"/>
    </row>
    <row r="31" spans="1:1" x14ac:dyDescent="0.35">
      <c r="A31" s="45"/>
    </row>
    <row r="32" spans="1:1" x14ac:dyDescent="0.35">
      <c r="A32" s="45"/>
    </row>
    <row r="33" spans="1:1" x14ac:dyDescent="0.35">
      <c r="A33" s="45"/>
    </row>
    <row r="34" spans="1:1" x14ac:dyDescent="0.35">
      <c r="A34" s="45"/>
    </row>
    <row r="35" spans="1:1" x14ac:dyDescent="0.35">
      <c r="A35" s="45"/>
    </row>
  </sheetData>
  <conditionalFormatting sqref="A4 A6 A8 A10 A12 A14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709D9-3C7A-4F7B-A346-A3FA1A4C6B2E}">
  <dimension ref="A1:X49"/>
  <sheetViews>
    <sheetView zoomScale="69" zoomScaleNormal="69" workbookViewId="0"/>
  </sheetViews>
  <sheetFormatPr defaultRowHeight="14.5" x14ac:dyDescent="0.35"/>
  <cols>
    <col min="1" max="1" width="8.7265625" style="100"/>
    <col min="2" max="2" width="1.453125" style="100" customWidth="1"/>
    <col min="3" max="10" width="8.7265625" style="100"/>
    <col min="11" max="11" width="9.26953125" style="100" bestFit="1" customWidth="1"/>
    <col min="12" max="12" width="12.54296875" style="100" bestFit="1" customWidth="1"/>
    <col min="13" max="16384" width="8.7265625" style="100"/>
  </cols>
  <sheetData>
    <row r="1" spans="1:24" s="47" customFormat="1" ht="26" x14ac:dyDescent="0.6">
      <c r="A1" s="158" t="s">
        <v>192</v>
      </c>
      <c r="B1" s="118"/>
    </row>
    <row r="2" spans="1:24" s="47" customFormat="1" x14ac:dyDescent="0.35">
      <c r="A2" t="s">
        <v>190</v>
      </c>
      <c r="B2" s="118"/>
    </row>
    <row r="3" spans="1:24" s="47" customFormat="1" x14ac:dyDescent="0.35">
      <c r="A3" s="103"/>
      <c r="B3" s="103"/>
      <c r="N3" s="114"/>
      <c r="R3" s="114"/>
      <c r="S3" s="114"/>
      <c r="W3" s="117"/>
      <c r="X3" s="112"/>
    </row>
    <row r="4" spans="1:24" s="111" customFormat="1" x14ac:dyDescent="0.35">
      <c r="A4" s="116"/>
      <c r="B4" s="116"/>
      <c r="C4" s="114" t="s">
        <v>87</v>
      </c>
      <c r="D4" s="114" t="s">
        <v>22</v>
      </c>
      <c r="E4" s="114" t="s">
        <v>119</v>
      </c>
      <c r="F4" s="114" t="s">
        <v>118</v>
      </c>
      <c r="G4" s="114"/>
      <c r="H4" s="114"/>
      <c r="I4" s="114"/>
      <c r="J4" s="114"/>
      <c r="K4" s="114"/>
      <c r="L4" s="114"/>
      <c r="M4" s="114"/>
      <c r="O4" s="114"/>
      <c r="P4" s="114"/>
      <c r="Q4" s="114"/>
      <c r="R4" s="115"/>
      <c r="S4" s="114"/>
      <c r="T4" s="114"/>
      <c r="U4" s="114"/>
      <c r="V4" s="114"/>
      <c r="W4" s="113"/>
      <c r="X4" s="112"/>
    </row>
    <row r="5" spans="1:24" s="47" customFormat="1" x14ac:dyDescent="0.35">
      <c r="A5" s="103">
        <v>2013</v>
      </c>
      <c r="B5" s="103" t="s">
        <v>66</v>
      </c>
      <c r="C5" s="102">
        <v>26.276326374745423</v>
      </c>
      <c r="D5" s="102">
        <v>65.285584521384934</v>
      </c>
      <c r="E5" s="102">
        <v>1.0500336048879837</v>
      </c>
      <c r="F5" s="102">
        <v>74.268639002036664</v>
      </c>
      <c r="G5" s="102"/>
      <c r="H5" s="110"/>
      <c r="I5" s="110"/>
      <c r="J5" s="110"/>
      <c r="K5" s="110"/>
      <c r="L5" s="110"/>
      <c r="M5" s="110"/>
      <c r="N5" s="102"/>
      <c r="O5" s="102"/>
      <c r="P5" s="102"/>
      <c r="Q5" s="102"/>
      <c r="R5" s="108"/>
      <c r="S5" s="105"/>
      <c r="T5" s="104"/>
      <c r="W5" s="109"/>
      <c r="X5" s="107"/>
    </row>
    <row r="6" spans="1:24" s="47" customFormat="1" x14ac:dyDescent="0.35">
      <c r="A6" s="103" t="s">
        <v>15</v>
      </c>
      <c r="B6" s="103" t="s">
        <v>66</v>
      </c>
      <c r="C6" s="102">
        <v>11.900848743718591</v>
      </c>
      <c r="D6" s="102">
        <v>57.017424120603003</v>
      </c>
      <c r="E6" s="102">
        <v>9.1591427135678369</v>
      </c>
      <c r="F6" s="102">
        <v>139.93768190954771</v>
      </c>
      <c r="G6" s="102"/>
      <c r="H6" s="110"/>
      <c r="I6" s="110"/>
      <c r="J6" s="110"/>
      <c r="K6" s="110"/>
      <c r="L6" s="110"/>
      <c r="M6" s="110"/>
      <c r="N6" s="102"/>
      <c r="O6" s="102"/>
      <c r="P6" s="102"/>
      <c r="Q6" s="102"/>
      <c r="R6" s="108"/>
      <c r="S6" s="105"/>
      <c r="T6" s="104"/>
      <c r="W6" s="109"/>
      <c r="X6" s="107"/>
    </row>
    <row r="7" spans="1:24" s="47" customFormat="1" x14ac:dyDescent="0.35">
      <c r="A7" s="103" t="s">
        <v>15</v>
      </c>
      <c r="B7" s="103" t="s">
        <v>66</v>
      </c>
      <c r="C7" s="102">
        <v>0.1618139534883721</v>
      </c>
      <c r="D7" s="102">
        <v>81.965372093023262</v>
      </c>
      <c r="E7" s="102">
        <v>9.5833488372093036</v>
      </c>
      <c r="F7" s="102">
        <v>176.82137209302326</v>
      </c>
      <c r="G7" s="102"/>
      <c r="H7" s="110"/>
      <c r="I7" s="110"/>
      <c r="J7" s="110"/>
      <c r="K7" s="110"/>
      <c r="L7" s="110"/>
      <c r="M7" s="110"/>
      <c r="N7" s="102"/>
      <c r="O7" s="102"/>
      <c r="P7" s="102"/>
      <c r="Q7" s="102"/>
      <c r="R7" s="108"/>
      <c r="S7" s="105"/>
      <c r="T7" s="104"/>
      <c r="W7" s="109"/>
      <c r="X7" s="107"/>
    </row>
    <row r="8" spans="1:24" s="47" customFormat="1" x14ac:dyDescent="0.35">
      <c r="A8" s="103" t="s">
        <v>15</v>
      </c>
      <c r="B8" s="103" t="s">
        <v>66</v>
      </c>
      <c r="C8" s="102">
        <v>-2.4495348380765463</v>
      </c>
      <c r="D8" s="102">
        <v>69.295965161923462</v>
      </c>
      <c r="E8" s="102">
        <v>6.7313086359175678</v>
      </c>
      <c r="F8" s="102">
        <v>177.54215407262026</v>
      </c>
      <c r="G8" s="102"/>
      <c r="H8" s="110"/>
      <c r="I8" s="110"/>
      <c r="J8" s="110"/>
      <c r="K8" s="110"/>
      <c r="L8" s="110"/>
      <c r="M8" s="110"/>
      <c r="N8" s="102"/>
      <c r="O8" s="102"/>
      <c r="P8" s="102"/>
      <c r="Q8" s="102"/>
      <c r="R8" s="108"/>
      <c r="S8" s="105"/>
      <c r="T8" s="104"/>
      <c r="W8" s="109"/>
      <c r="X8" s="107"/>
    </row>
    <row r="9" spans="1:24" s="47" customFormat="1" x14ac:dyDescent="0.35">
      <c r="A9" s="103">
        <v>2014</v>
      </c>
      <c r="B9" s="103" t="s">
        <v>66</v>
      </c>
      <c r="C9" s="102">
        <v>31.366195673076927</v>
      </c>
      <c r="D9" s="102">
        <v>65.746921634615404</v>
      </c>
      <c r="E9" s="102">
        <v>3.3049134615384621</v>
      </c>
      <c r="F9" s="102">
        <v>104.38232259615386</v>
      </c>
      <c r="G9" s="102"/>
      <c r="H9" s="110"/>
      <c r="I9" s="110"/>
      <c r="J9" s="110"/>
      <c r="K9" s="110"/>
      <c r="L9" s="110"/>
      <c r="M9" s="110"/>
      <c r="N9" s="102"/>
      <c r="O9" s="102"/>
      <c r="P9" s="102"/>
      <c r="Q9" s="102"/>
      <c r="R9" s="108"/>
      <c r="S9" s="105"/>
      <c r="T9" s="104"/>
      <c r="W9" s="109"/>
      <c r="X9" s="107"/>
    </row>
    <row r="10" spans="1:24" s="47" customFormat="1" x14ac:dyDescent="0.35">
      <c r="A10" s="103" t="s">
        <v>15</v>
      </c>
      <c r="B10" s="103" t="s">
        <v>66</v>
      </c>
      <c r="C10" s="102">
        <v>14.892878244454932</v>
      </c>
      <c r="D10" s="102">
        <v>48.544767343086363</v>
      </c>
      <c r="E10" s="102">
        <v>3.6236134969325158</v>
      </c>
      <c r="F10" s="102">
        <v>145.05477583765929</v>
      </c>
      <c r="G10" s="102"/>
      <c r="H10" s="110"/>
      <c r="I10" s="110"/>
      <c r="J10" s="110"/>
      <c r="K10" s="110"/>
      <c r="L10" s="110"/>
      <c r="M10" s="110"/>
      <c r="N10" s="102"/>
      <c r="O10" s="102"/>
      <c r="P10" s="102"/>
      <c r="Q10" s="102"/>
      <c r="R10" s="108"/>
      <c r="S10" s="105"/>
      <c r="T10" s="104"/>
      <c r="W10" s="109"/>
      <c r="X10" s="107"/>
    </row>
    <row r="11" spans="1:24" s="47" customFormat="1" x14ac:dyDescent="0.35">
      <c r="A11" s="103" t="s">
        <v>15</v>
      </c>
      <c r="B11" s="103" t="s">
        <v>66</v>
      </c>
      <c r="C11" s="102">
        <v>18.684403631284916</v>
      </c>
      <c r="D11" s="102">
        <v>63.137344972067034</v>
      </c>
      <c r="E11" s="102">
        <v>3.1863067970204839</v>
      </c>
      <c r="F11" s="102">
        <v>195.23624953445065</v>
      </c>
      <c r="G11" s="102"/>
      <c r="H11" s="110"/>
      <c r="I11" s="110"/>
      <c r="J11" s="110"/>
      <c r="K11" s="110"/>
      <c r="L11" s="110"/>
      <c r="M11" s="110"/>
      <c r="N11" s="102"/>
      <c r="O11" s="102"/>
      <c r="P11" s="102"/>
      <c r="Q11" s="102"/>
      <c r="R11" s="108"/>
      <c r="S11" s="105"/>
      <c r="T11" s="104"/>
      <c r="W11" s="109"/>
      <c r="X11" s="107"/>
    </row>
    <row r="12" spans="1:24" s="47" customFormat="1" x14ac:dyDescent="0.35">
      <c r="A12" s="103" t="s">
        <v>15</v>
      </c>
      <c r="B12" s="103" t="s">
        <v>66</v>
      </c>
      <c r="C12" s="102">
        <v>5.2170654900139342</v>
      </c>
      <c r="D12" s="102">
        <v>52.059059916395732</v>
      </c>
      <c r="E12" s="102">
        <v>3.4888931723176966</v>
      </c>
      <c r="F12" s="102">
        <v>166.01613748258245</v>
      </c>
      <c r="G12" s="102"/>
      <c r="H12" s="110"/>
      <c r="I12" s="110"/>
      <c r="J12" s="110"/>
      <c r="K12" s="110"/>
      <c r="L12" s="110"/>
      <c r="M12" s="110"/>
      <c r="N12" s="102"/>
      <c r="O12" s="102"/>
      <c r="P12" s="102"/>
      <c r="Q12" s="102"/>
      <c r="R12" s="108"/>
      <c r="S12" s="105"/>
      <c r="T12" s="104"/>
      <c r="W12" s="109"/>
      <c r="X12" s="107"/>
    </row>
    <row r="13" spans="1:24" s="47" customFormat="1" x14ac:dyDescent="0.35">
      <c r="A13" s="103">
        <v>2015</v>
      </c>
      <c r="B13" s="103" t="s">
        <v>66</v>
      </c>
      <c r="C13" s="102">
        <v>-0.15721662817551962</v>
      </c>
      <c r="D13" s="102">
        <v>53.153092378752881</v>
      </c>
      <c r="E13" s="102">
        <v>7.660457274826789</v>
      </c>
      <c r="F13" s="102">
        <v>148.27685912240185</v>
      </c>
      <c r="G13" s="102"/>
      <c r="H13" s="110"/>
      <c r="I13" s="110"/>
      <c r="J13" s="110"/>
      <c r="K13" s="110"/>
      <c r="L13" s="110"/>
      <c r="M13" s="110"/>
      <c r="N13" s="102"/>
      <c r="O13" s="102"/>
      <c r="P13" s="102"/>
      <c r="Q13" s="102"/>
      <c r="R13" s="108"/>
      <c r="S13" s="105"/>
      <c r="T13" s="104"/>
      <c r="W13" s="109"/>
      <c r="X13" s="107"/>
    </row>
    <row r="14" spans="1:24" s="47" customFormat="1" x14ac:dyDescent="0.35">
      <c r="A14" s="103" t="s">
        <v>15</v>
      </c>
      <c r="B14" s="103" t="s">
        <v>66</v>
      </c>
      <c r="C14" s="102">
        <v>-17.917192515779981</v>
      </c>
      <c r="D14" s="102">
        <v>66.350332281334531</v>
      </c>
      <c r="E14" s="102">
        <v>8.9518259693417477</v>
      </c>
      <c r="F14" s="102">
        <v>119.79499008115417</v>
      </c>
      <c r="G14" s="102"/>
      <c r="H14" s="110"/>
      <c r="I14" s="110"/>
      <c r="J14" s="110"/>
      <c r="K14" s="110"/>
      <c r="L14" s="110"/>
      <c r="M14" s="110"/>
      <c r="N14" s="102"/>
      <c r="O14" s="102"/>
      <c r="P14" s="102"/>
      <c r="Q14" s="102"/>
      <c r="R14" s="108"/>
      <c r="S14" s="105"/>
      <c r="T14" s="104"/>
      <c r="W14" s="109"/>
      <c r="X14" s="107"/>
    </row>
    <row r="15" spans="1:24" s="47" customFormat="1" x14ac:dyDescent="0.35">
      <c r="A15" s="103" t="s">
        <v>15</v>
      </c>
      <c r="B15" s="103" t="s">
        <v>66</v>
      </c>
      <c r="C15" s="102">
        <v>-9.3599142222222227</v>
      </c>
      <c r="D15" s="102">
        <v>64.165319111111117</v>
      </c>
      <c r="E15" s="102">
        <v>9.5868302222222219</v>
      </c>
      <c r="F15" s="102">
        <v>153.09414444444445</v>
      </c>
      <c r="G15" s="102"/>
      <c r="H15" s="110"/>
      <c r="I15" s="110"/>
      <c r="J15" s="110"/>
      <c r="K15" s="110"/>
      <c r="L15" s="110"/>
      <c r="M15" s="110"/>
      <c r="N15" s="102"/>
      <c r="O15" s="102"/>
      <c r="P15" s="102"/>
      <c r="Q15" s="102"/>
      <c r="R15" s="108"/>
      <c r="S15" s="105"/>
      <c r="T15" s="104"/>
      <c r="W15" s="109"/>
      <c r="X15" s="107"/>
    </row>
    <row r="16" spans="1:24" s="47" customFormat="1" x14ac:dyDescent="0.35">
      <c r="A16" s="103" t="s">
        <v>15</v>
      </c>
      <c r="B16" s="103" t="s">
        <v>66</v>
      </c>
      <c r="C16" s="102">
        <v>-20.302792736935341</v>
      </c>
      <c r="D16" s="102">
        <v>47.205692648361378</v>
      </c>
      <c r="E16" s="102">
        <v>6.1656173604960136</v>
      </c>
      <c r="F16" s="102">
        <v>147.69106820194864</v>
      </c>
      <c r="G16" s="102"/>
      <c r="H16" s="110"/>
      <c r="I16" s="110"/>
      <c r="J16" s="110"/>
      <c r="K16" s="110"/>
      <c r="L16" s="110"/>
      <c r="M16" s="110"/>
      <c r="N16" s="102"/>
      <c r="O16" s="102"/>
      <c r="P16" s="102"/>
      <c r="Q16" s="102"/>
      <c r="R16" s="108"/>
      <c r="S16" s="105"/>
      <c r="T16" s="104"/>
      <c r="W16" s="109"/>
      <c r="X16" s="107"/>
    </row>
    <row r="17" spans="1:24" s="47" customFormat="1" x14ac:dyDescent="0.35">
      <c r="A17" s="103">
        <v>2016</v>
      </c>
      <c r="B17" s="103" t="s">
        <v>66</v>
      </c>
      <c r="C17" s="102">
        <v>-1.7857146574154381</v>
      </c>
      <c r="D17" s="102">
        <v>53.308068516912407</v>
      </c>
      <c r="E17" s="102">
        <v>8.7317684301821341</v>
      </c>
      <c r="F17" s="102">
        <v>103.52514310494362</v>
      </c>
      <c r="G17" s="102"/>
      <c r="H17" s="110"/>
      <c r="I17" s="110"/>
      <c r="J17" s="110"/>
      <c r="K17" s="110"/>
      <c r="L17" s="110"/>
      <c r="M17" s="110"/>
      <c r="N17" s="102"/>
      <c r="O17" s="102"/>
      <c r="P17" s="102"/>
      <c r="Q17" s="102"/>
      <c r="R17" s="108"/>
      <c r="S17" s="105"/>
      <c r="T17" s="104"/>
      <c r="W17" s="109"/>
      <c r="X17" s="107"/>
    </row>
    <row r="18" spans="1:24" s="47" customFormat="1" x14ac:dyDescent="0.35">
      <c r="A18" s="103" t="s">
        <v>15</v>
      </c>
      <c r="B18" s="103" t="s">
        <v>66</v>
      </c>
      <c r="C18" s="102">
        <v>15.418215286624205</v>
      </c>
      <c r="D18" s="102">
        <v>61.20525605095542</v>
      </c>
      <c r="E18" s="102">
        <v>1.5147571125265393</v>
      </c>
      <c r="F18" s="102">
        <v>132.93587770700637</v>
      </c>
      <c r="G18" s="102"/>
      <c r="H18" s="110"/>
      <c r="I18" s="110"/>
      <c r="J18" s="110"/>
      <c r="K18" s="110"/>
      <c r="L18" s="110"/>
      <c r="M18" s="110"/>
      <c r="N18" s="102"/>
      <c r="O18" s="102"/>
      <c r="P18" s="102"/>
      <c r="Q18" s="102"/>
      <c r="R18" s="108"/>
      <c r="S18" s="105"/>
      <c r="T18" s="104"/>
      <c r="W18" s="109"/>
      <c r="X18" s="107"/>
    </row>
    <row r="19" spans="1:24" s="47" customFormat="1" x14ac:dyDescent="0.35">
      <c r="A19" s="103" t="s">
        <v>15</v>
      </c>
      <c r="B19" s="103" t="s">
        <v>66</v>
      </c>
      <c r="C19" s="102">
        <v>20.063992449664426</v>
      </c>
      <c r="D19" s="102">
        <v>121.54014681208052</v>
      </c>
      <c r="E19" s="102">
        <v>3.3887906879194629</v>
      </c>
      <c r="F19" s="102">
        <v>163.5633909395973</v>
      </c>
      <c r="G19" s="102"/>
      <c r="H19" s="110"/>
      <c r="I19" s="110"/>
      <c r="J19" s="110"/>
      <c r="K19" s="110"/>
      <c r="L19" s="110"/>
      <c r="M19" s="110"/>
      <c r="N19" s="102"/>
      <c r="O19" s="102"/>
      <c r="P19" s="102"/>
      <c r="Q19" s="102"/>
      <c r="R19" s="108"/>
      <c r="S19" s="105"/>
      <c r="T19" s="104"/>
      <c r="W19" s="109"/>
      <c r="X19" s="107"/>
    </row>
    <row r="20" spans="1:24" s="47" customFormat="1" x14ac:dyDescent="0.35">
      <c r="A20" s="103" t="s">
        <v>15</v>
      </c>
      <c r="B20" s="103" t="s">
        <v>66</v>
      </c>
      <c r="C20" s="102">
        <v>32.892889443059019</v>
      </c>
      <c r="D20" s="102">
        <v>56.211667913549462</v>
      </c>
      <c r="E20" s="102">
        <v>3.1553096425602662</v>
      </c>
      <c r="F20" s="102">
        <v>145.294034081463</v>
      </c>
      <c r="G20" s="102"/>
      <c r="H20" s="110"/>
      <c r="I20" s="110"/>
      <c r="J20" s="110"/>
      <c r="K20" s="110"/>
      <c r="L20" s="110"/>
      <c r="M20" s="110"/>
      <c r="N20" s="102"/>
      <c r="O20" s="102"/>
      <c r="P20" s="102"/>
      <c r="Q20" s="102"/>
      <c r="R20" s="108"/>
      <c r="S20" s="105"/>
      <c r="T20" s="104"/>
      <c r="W20" s="109"/>
      <c r="X20" s="107"/>
    </row>
    <row r="21" spans="1:24" s="47" customFormat="1" x14ac:dyDescent="0.35">
      <c r="A21" s="103">
        <v>2017</v>
      </c>
      <c r="B21" s="103" t="s">
        <v>66</v>
      </c>
      <c r="C21" s="102">
        <v>18.921456583774969</v>
      </c>
      <c r="D21" s="102">
        <v>40.503806767223807</v>
      </c>
      <c r="E21" s="102">
        <v>1.9616608234814514</v>
      </c>
      <c r="F21" s="102">
        <v>99.595778230737878</v>
      </c>
      <c r="G21" s="102"/>
      <c r="H21" s="110"/>
      <c r="I21" s="110"/>
      <c r="J21" s="110"/>
      <c r="K21" s="110"/>
      <c r="L21" s="110"/>
      <c r="M21" s="110"/>
      <c r="N21" s="102"/>
      <c r="O21" s="102"/>
      <c r="P21" s="102"/>
      <c r="Q21" s="102"/>
      <c r="R21" s="108"/>
      <c r="S21" s="105"/>
      <c r="T21" s="104"/>
      <c r="W21" s="109"/>
      <c r="X21" s="107"/>
    </row>
    <row r="22" spans="1:24" s="47" customFormat="1" x14ac:dyDescent="0.35">
      <c r="A22" s="103" t="s">
        <v>15</v>
      </c>
      <c r="B22" s="103" t="s">
        <v>66</v>
      </c>
      <c r="C22" s="102">
        <v>-13.173076612903225</v>
      </c>
      <c r="D22" s="102">
        <v>62.315783870967735</v>
      </c>
      <c r="E22" s="102">
        <v>1.1666044354838709</v>
      </c>
      <c r="F22" s="102">
        <v>310.17414999999994</v>
      </c>
      <c r="H22" s="110"/>
      <c r="I22" s="110"/>
      <c r="J22" s="110"/>
      <c r="K22" s="110"/>
      <c r="L22" s="110"/>
      <c r="M22" s="110"/>
      <c r="N22" s="102"/>
      <c r="O22" s="102"/>
      <c r="P22" s="102"/>
      <c r="Q22" s="102"/>
      <c r="R22" s="108"/>
      <c r="S22" s="105"/>
      <c r="T22" s="104"/>
      <c r="W22" s="109"/>
      <c r="X22" s="107"/>
    </row>
    <row r="23" spans="1:24" s="47" customFormat="1" x14ac:dyDescent="0.35">
      <c r="A23" s="103" t="s">
        <v>15</v>
      </c>
      <c r="B23" s="103" t="s">
        <v>66</v>
      </c>
      <c r="C23" s="102">
        <v>15.600708683473391</v>
      </c>
      <c r="D23" s="102">
        <v>75.573235294117652</v>
      </c>
      <c r="E23" s="102">
        <v>2.6973749499799924</v>
      </c>
      <c r="F23" s="102">
        <v>163.63451540616248</v>
      </c>
      <c r="H23" s="110"/>
      <c r="I23" s="110"/>
      <c r="J23" s="110"/>
      <c r="K23" s="110"/>
      <c r="L23" s="110"/>
      <c r="N23" s="102"/>
      <c r="O23" s="102"/>
      <c r="P23" s="102"/>
      <c r="Q23" s="102"/>
      <c r="R23" s="108"/>
      <c r="S23" s="105"/>
      <c r="T23" s="104"/>
      <c r="W23" s="109"/>
      <c r="X23" s="107"/>
    </row>
    <row r="24" spans="1:24" s="47" customFormat="1" x14ac:dyDescent="0.35">
      <c r="A24" s="103" t="s">
        <v>15</v>
      </c>
      <c r="B24" s="103" t="s">
        <v>66</v>
      </c>
      <c r="C24" s="102">
        <v>13.788960714285714</v>
      </c>
      <c r="D24" s="102">
        <v>70.217365873015879</v>
      </c>
      <c r="E24" s="102">
        <v>4.996230555555556</v>
      </c>
      <c r="F24" s="102">
        <v>201.55480000000003</v>
      </c>
      <c r="H24" s="110"/>
      <c r="I24" s="110"/>
      <c r="J24" s="110"/>
      <c r="K24" s="110"/>
      <c r="L24" s="110"/>
      <c r="N24" s="102"/>
      <c r="O24" s="102"/>
      <c r="P24" s="102"/>
      <c r="Q24" s="102"/>
      <c r="R24" s="108"/>
      <c r="S24" s="105"/>
      <c r="T24" s="104"/>
      <c r="W24" s="109"/>
      <c r="X24" s="107"/>
    </row>
    <row r="25" spans="1:24" s="47" customFormat="1" x14ac:dyDescent="0.35">
      <c r="A25" s="103">
        <v>2018</v>
      </c>
      <c r="B25" s="103" t="s">
        <v>66</v>
      </c>
      <c r="C25" s="102">
        <v>22.528672805642632</v>
      </c>
      <c r="D25" s="102">
        <v>40.39443730407524</v>
      </c>
      <c r="E25" s="102">
        <v>8.3987268808777422</v>
      </c>
      <c r="F25" s="102">
        <v>111.62212695924767</v>
      </c>
      <c r="K25" s="110"/>
      <c r="L25" s="110"/>
      <c r="N25" s="102"/>
      <c r="O25" s="102"/>
      <c r="P25" s="102"/>
      <c r="Q25" s="102"/>
      <c r="R25" s="108"/>
      <c r="S25" s="105"/>
      <c r="T25" s="104"/>
      <c r="W25" s="109"/>
      <c r="X25" s="107"/>
    </row>
    <row r="26" spans="1:24" s="47" customFormat="1" x14ac:dyDescent="0.35">
      <c r="A26" s="103" t="s">
        <v>15</v>
      </c>
      <c r="B26" s="103" t="s">
        <v>66</v>
      </c>
      <c r="C26" s="102">
        <v>-8.3457197993052876</v>
      </c>
      <c r="D26" s="102">
        <v>36.731470474720183</v>
      </c>
      <c r="E26" s="102">
        <v>2.4341682747973756</v>
      </c>
      <c r="F26" s="102">
        <v>108.86656619065997</v>
      </c>
      <c r="H26" s="110"/>
      <c r="I26" s="110"/>
      <c r="J26" s="110"/>
      <c r="K26" s="110"/>
      <c r="L26" s="110"/>
      <c r="M26" s="110"/>
      <c r="N26" s="102"/>
      <c r="O26" s="102"/>
      <c r="P26" s="102"/>
      <c r="Q26" s="102"/>
      <c r="R26" s="108"/>
      <c r="S26" s="105"/>
      <c r="T26" s="104"/>
      <c r="W26" s="109"/>
      <c r="X26" s="107"/>
    </row>
    <row r="27" spans="1:24" s="47" customFormat="1" x14ac:dyDescent="0.35">
      <c r="A27" s="103" t="s">
        <v>15</v>
      </c>
      <c r="B27" s="103" t="s">
        <v>66</v>
      </c>
      <c r="C27" s="102">
        <v>30.597644817073174</v>
      </c>
      <c r="D27" s="102">
        <v>65.961705792682935</v>
      </c>
      <c r="E27" s="102">
        <v>5.1644653201219519</v>
      </c>
      <c r="F27" s="102">
        <v>119.08791577743904</v>
      </c>
      <c r="H27" s="106"/>
      <c r="I27" s="106"/>
      <c r="J27" s="106"/>
      <c r="K27" s="110"/>
      <c r="L27" s="106"/>
      <c r="M27" s="110"/>
      <c r="N27" s="102"/>
      <c r="O27" s="102"/>
      <c r="P27" s="102"/>
      <c r="Q27" s="102"/>
      <c r="R27" s="108"/>
      <c r="S27" s="105"/>
      <c r="T27" s="104"/>
      <c r="W27" s="109"/>
      <c r="X27" s="107"/>
    </row>
    <row r="28" spans="1:24" s="47" customFormat="1" x14ac:dyDescent="0.35">
      <c r="A28" s="103" t="s">
        <v>15</v>
      </c>
      <c r="B28" s="103" t="s">
        <v>66</v>
      </c>
      <c r="C28" s="102">
        <v>11.278151285930409</v>
      </c>
      <c r="D28" s="102">
        <v>51.508942511346454</v>
      </c>
      <c r="E28" s="102">
        <v>3.8683453101361578</v>
      </c>
      <c r="F28" s="102">
        <v>104.20552382753405</v>
      </c>
      <c r="H28" s="106"/>
      <c r="I28" s="106"/>
      <c r="J28" s="106"/>
      <c r="K28" s="110"/>
      <c r="L28" s="106"/>
      <c r="M28" s="110"/>
      <c r="N28" s="102"/>
      <c r="O28" s="102"/>
      <c r="P28" s="102"/>
      <c r="Q28" s="102"/>
      <c r="R28" s="108"/>
      <c r="S28" s="105"/>
      <c r="T28" s="104"/>
      <c r="W28" s="109"/>
      <c r="X28" s="107"/>
    </row>
    <row r="29" spans="1:24" s="47" customFormat="1" x14ac:dyDescent="0.35">
      <c r="A29" s="103">
        <v>2019</v>
      </c>
      <c r="B29" s="103" t="s">
        <v>66</v>
      </c>
      <c r="C29" s="102">
        <v>26.465083113952616</v>
      </c>
      <c r="D29" s="102">
        <v>39.604755923279427</v>
      </c>
      <c r="E29" s="102">
        <v>3.2253065062053405</v>
      </c>
      <c r="F29" s="102">
        <v>104.86011094396392</v>
      </c>
      <c r="H29" s="106"/>
      <c r="I29" s="106"/>
      <c r="J29" s="106"/>
      <c r="K29" s="110"/>
      <c r="L29" s="106"/>
      <c r="M29" s="110"/>
      <c r="N29" s="102"/>
      <c r="O29" s="102"/>
      <c r="P29" s="102"/>
      <c r="Q29" s="102"/>
      <c r="R29" s="108"/>
      <c r="S29" s="105"/>
      <c r="T29" s="104"/>
      <c r="W29" s="109"/>
      <c r="X29" s="107"/>
    </row>
    <row r="30" spans="1:24" s="47" customFormat="1" x14ac:dyDescent="0.35">
      <c r="A30" s="103" t="s">
        <v>15</v>
      </c>
      <c r="B30" s="103" t="s">
        <v>66</v>
      </c>
      <c r="C30" s="102">
        <v>26.61830931263858</v>
      </c>
      <c r="D30" s="102">
        <v>39.422474501108645</v>
      </c>
      <c r="E30" s="102">
        <v>2.9855421286031043</v>
      </c>
      <c r="F30" s="102">
        <v>120.03704471544715</v>
      </c>
      <c r="H30" s="106"/>
      <c r="I30" s="106"/>
      <c r="J30" s="106"/>
      <c r="K30" s="110"/>
      <c r="L30" s="106"/>
      <c r="N30" s="102"/>
      <c r="O30" s="102"/>
      <c r="P30" s="102"/>
      <c r="Q30" s="102"/>
      <c r="R30" s="108"/>
      <c r="S30" s="105"/>
      <c r="T30" s="104"/>
      <c r="W30" s="109"/>
      <c r="X30" s="107"/>
    </row>
    <row r="31" spans="1:24" s="47" customFormat="1" x14ac:dyDescent="0.35">
      <c r="A31" s="103" t="s">
        <v>15</v>
      </c>
      <c r="B31" s="103" t="s">
        <v>66</v>
      </c>
      <c r="C31" s="102">
        <v>21.927461200585654</v>
      </c>
      <c r="D31" s="102">
        <v>37.845390922401172</v>
      </c>
      <c r="E31" s="102">
        <v>3.1904260614934112</v>
      </c>
      <c r="F31" s="102">
        <v>128.23021010248902</v>
      </c>
      <c r="H31" s="106"/>
      <c r="I31" s="106"/>
      <c r="J31" s="106"/>
      <c r="K31" s="110"/>
      <c r="L31" s="106"/>
      <c r="N31" s="102"/>
      <c r="O31" s="102"/>
      <c r="P31" s="102"/>
      <c r="Q31" s="102"/>
      <c r="R31" s="108"/>
      <c r="S31" s="105"/>
      <c r="T31" s="104"/>
      <c r="W31" s="109"/>
      <c r="X31" s="107"/>
    </row>
    <row r="32" spans="1:24" s="47" customFormat="1" x14ac:dyDescent="0.35">
      <c r="A32" s="103" t="s">
        <v>15</v>
      </c>
      <c r="B32" s="103" t="s">
        <v>66</v>
      </c>
      <c r="C32" s="102">
        <v>24.695989792198326</v>
      </c>
      <c r="D32" s="102">
        <v>28.595036456434567</v>
      </c>
      <c r="E32" s="102">
        <v>1.1058450601531171</v>
      </c>
      <c r="F32" s="102">
        <v>93.015073277433473</v>
      </c>
      <c r="H32" s="106"/>
      <c r="I32" s="106"/>
      <c r="J32" s="106"/>
      <c r="K32" s="110"/>
      <c r="L32" s="106"/>
      <c r="N32" s="102"/>
      <c r="O32" s="102"/>
      <c r="P32" s="102"/>
      <c r="Q32" s="102"/>
      <c r="R32" s="108"/>
      <c r="S32" s="105"/>
      <c r="T32" s="104"/>
      <c r="W32" s="109"/>
      <c r="X32" s="107"/>
    </row>
    <row r="33" spans="1:24" s="47" customFormat="1" x14ac:dyDescent="0.35">
      <c r="A33" s="103">
        <v>2020</v>
      </c>
      <c r="B33" s="103" t="s">
        <v>66</v>
      </c>
      <c r="C33" s="102">
        <v>41.730518358531327</v>
      </c>
      <c r="D33" s="102">
        <v>15.899399568034562</v>
      </c>
      <c r="E33" s="102">
        <v>1.1615835133189347</v>
      </c>
      <c r="F33" s="102">
        <v>42.296294816414694</v>
      </c>
      <c r="H33" s="106"/>
      <c r="I33" s="106"/>
      <c r="J33" s="106"/>
      <c r="K33" s="110"/>
      <c r="L33" s="106"/>
      <c r="N33" s="102"/>
      <c r="O33" s="102"/>
      <c r="P33" s="102"/>
      <c r="Q33" s="102"/>
      <c r="R33" s="108"/>
      <c r="S33" s="105"/>
      <c r="T33" s="104"/>
      <c r="W33" s="109"/>
      <c r="X33" s="107"/>
    </row>
    <row r="34" spans="1:24" s="47" customFormat="1" x14ac:dyDescent="0.35">
      <c r="A34" s="103" t="s">
        <v>15</v>
      </c>
      <c r="B34" s="103" t="s">
        <v>66</v>
      </c>
      <c r="C34" s="102">
        <v>25.125647058823528</v>
      </c>
      <c r="D34" s="102">
        <v>-4.888084806928906</v>
      </c>
      <c r="E34" s="102">
        <v>2.0761414651750267</v>
      </c>
      <c r="F34" s="102">
        <v>21.503237820281484</v>
      </c>
      <c r="H34" s="106"/>
      <c r="I34" s="106"/>
      <c r="J34" s="106"/>
      <c r="K34" s="110"/>
      <c r="L34" s="106"/>
      <c r="N34" s="102"/>
      <c r="O34" s="102"/>
      <c r="P34" s="102"/>
      <c r="Q34" s="102"/>
      <c r="R34" s="108"/>
      <c r="S34" s="105"/>
      <c r="T34" s="104"/>
      <c r="W34" s="109"/>
      <c r="X34" s="107"/>
    </row>
    <row r="35" spans="1:24" s="47" customFormat="1" x14ac:dyDescent="0.35">
      <c r="A35" s="103" t="s">
        <v>15</v>
      </c>
      <c r="B35" s="103" t="s">
        <v>66</v>
      </c>
      <c r="C35" s="102">
        <v>69.839997159090899</v>
      </c>
      <c r="D35" s="102">
        <v>49.147279119318178</v>
      </c>
      <c r="E35" s="102">
        <v>2.4138739346590907</v>
      </c>
      <c r="F35" s="102">
        <v>106.78399999999999</v>
      </c>
      <c r="H35" s="106"/>
      <c r="I35" s="106"/>
      <c r="J35" s="106"/>
      <c r="K35" s="106"/>
      <c r="L35" s="106"/>
      <c r="N35" s="102"/>
      <c r="O35" s="102"/>
      <c r="P35" s="102"/>
      <c r="Q35" s="102"/>
      <c r="R35" s="108"/>
      <c r="S35" s="105"/>
      <c r="T35" s="104"/>
      <c r="W35" s="109"/>
      <c r="X35" s="107"/>
    </row>
    <row r="36" spans="1:24" s="47" customFormat="1" x14ac:dyDescent="0.35">
      <c r="A36" s="103" t="s">
        <v>15</v>
      </c>
      <c r="B36" s="103" t="s">
        <v>66</v>
      </c>
      <c r="C36" s="102">
        <v>81.604389399293282</v>
      </c>
      <c r="D36" s="102">
        <v>61.223927208480568</v>
      </c>
      <c r="E36" s="102">
        <v>1.4527151943462897</v>
      </c>
      <c r="F36" s="102">
        <v>121.32294346289753</v>
      </c>
      <c r="H36" s="106"/>
      <c r="I36" s="106"/>
      <c r="J36" s="106"/>
      <c r="K36" s="106"/>
      <c r="L36" s="106"/>
      <c r="N36" s="102"/>
      <c r="O36" s="102"/>
      <c r="P36" s="102"/>
      <c r="Q36" s="102"/>
      <c r="R36" s="108"/>
      <c r="S36" s="105"/>
      <c r="T36" s="104"/>
      <c r="W36" s="109"/>
      <c r="X36" s="107"/>
    </row>
    <row r="37" spans="1:24" s="47" customFormat="1" x14ac:dyDescent="0.35">
      <c r="A37" s="103">
        <v>2021</v>
      </c>
      <c r="B37" s="103" t="s">
        <v>66</v>
      </c>
      <c r="C37" s="102">
        <v>105.64757841425079</v>
      </c>
      <c r="D37" s="102">
        <v>37.828269297939229</v>
      </c>
      <c r="E37" s="102">
        <v>1.2832822214460358</v>
      </c>
      <c r="F37" s="102">
        <v>87.824991267900813</v>
      </c>
      <c r="H37" s="106"/>
      <c r="I37" s="106"/>
      <c r="J37" s="106"/>
      <c r="K37" s="106"/>
      <c r="L37" s="106"/>
      <c r="N37" s="102"/>
      <c r="O37" s="102"/>
      <c r="P37" s="102"/>
      <c r="Q37" s="102"/>
      <c r="R37" s="108"/>
      <c r="S37" s="105"/>
      <c r="T37" s="104"/>
      <c r="W37" s="109"/>
      <c r="X37" s="107"/>
    </row>
    <row r="38" spans="1:24" s="47" customFormat="1" x14ac:dyDescent="0.35">
      <c r="A38" s="103" t="s">
        <v>15</v>
      </c>
      <c r="B38" s="103" t="s">
        <v>66</v>
      </c>
      <c r="C38" s="102">
        <v>112.89513253012048</v>
      </c>
      <c r="D38" s="102">
        <v>59.898288468158349</v>
      </c>
      <c r="E38" s="102">
        <v>4.1158247848537002</v>
      </c>
      <c r="F38" s="102">
        <v>134.1037490533563</v>
      </c>
      <c r="H38" s="106"/>
      <c r="I38" s="106"/>
      <c r="J38" s="106"/>
      <c r="K38" s="106"/>
      <c r="L38" s="106"/>
      <c r="N38" s="102"/>
      <c r="O38" s="102"/>
      <c r="P38" s="102"/>
      <c r="Q38" s="102"/>
      <c r="R38" s="108"/>
      <c r="S38" s="105"/>
      <c r="T38" s="104"/>
      <c r="W38" s="109"/>
      <c r="X38" s="107"/>
    </row>
    <row r="39" spans="1:24" s="47" customFormat="1" x14ac:dyDescent="0.35">
      <c r="A39" s="103" t="s">
        <v>15</v>
      </c>
      <c r="B39" s="103" t="s">
        <v>66</v>
      </c>
      <c r="C39" s="102">
        <v>59.675007111412121</v>
      </c>
      <c r="D39" s="102">
        <v>58.655713511683032</v>
      </c>
      <c r="E39" s="102">
        <v>2.2284334575008464</v>
      </c>
      <c r="F39" s="102">
        <v>-350.67993972231631</v>
      </c>
      <c r="H39" s="106"/>
      <c r="I39" s="106"/>
      <c r="J39" s="106"/>
      <c r="K39" s="106"/>
      <c r="L39" s="106"/>
      <c r="N39" s="102"/>
      <c r="O39" s="102"/>
      <c r="P39" s="102"/>
      <c r="Q39" s="102"/>
      <c r="R39" s="108"/>
      <c r="S39" s="105"/>
      <c r="T39" s="104"/>
      <c r="W39" s="109"/>
      <c r="X39" s="107"/>
    </row>
    <row r="40" spans="1:24" s="47" customFormat="1" x14ac:dyDescent="0.35">
      <c r="A40" s="103" t="s">
        <v>15</v>
      </c>
      <c r="B40" s="103" t="s">
        <v>66</v>
      </c>
      <c r="C40" s="102">
        <v>37.713467828418239</v>
      </c>
      <c r="D40" s="102">
        <v>51.272826072386067</v>
      </c>
      <c r="E40" s="102">
        <v>3.3403548927613946</v>
      </c>
      <c r="F40" s="102">
        <v>129.76613371313675</v>
      </c>
      <c r="H40" s="106"/>
      <c r="I40" s="106"/>
      <c r="J40" s="106"/>
      <c r="K40" s="106"/>
      <c r="L40" s="106"/>
      <c r="N40" s="102"/>
      <c r="O40" s="102"/>
      <c r="P40" s="102"/>
      <c r="Q40" s="102"/>
      <c r="R40" s="108"/>
      <c r="S40" s="105"/>
      <c r="T40" s="104"/>
      <c r="W40" s="109"/>
      <c r="X40" s="107"/>
    </row>
    <row r="41" spans="1:24" s="47" customFormat="1" x14ac:dyDescent="0.35">
      <c r="A41" s="103">
        <v>2022</v>
      </c>
      <c r="B41" s="103" t="s">
        <v>66</v>
      </c>
      <c r="C41" s="102">
        <v>100.29955217965653</v>
      </c>
      <c r="D41" s="102">
        <v>67.147757595772788</v>
      </c>
      <c r="E41" s="102">
        <v>0.95327113606340808</v>
      </c>
      <c r="F41" s="102">
        <v>126.13926122853368</v>
      </c>
      <c r="H41" s="106"/>
      <c r="I41" s="106"/>
      <c r="J41" s="106"/>
      <c r="K41" s="106"/>
      <c r="L41" s="106"/>
      <c r="N41" s="102"/>
      <c r="O41" s="102"/>
      <c r="P41" s="102"/>
      <c r="Q41" s="102"/>
      <c r="R41" s="108"/>
      <c r="S41" s="105"/>
      <c r="T41" s="104"/>
      <c r="W41" s="109"/>
      <c r="X41" s="107"/>
    </row>
    <row r="42" spans="1:24" s="47" customFormat="1" x14ac:dyDescent="0.35">
      <c r="A42" s="103" t="s">
        <v>15</v>
      </c>
      <c r="B42" s="103" t="s">
        <v>66</v>
      </c>
      <c r="C42" s="102">
        <v>86.320227316758164</v>
      </c>
      <c r="D42" s="102">
        <v>63.822145301905074</v>
      </c>
      <c r="E42" s="102">
        <v>-2.1851585405230871</v>
      </c>
      <c r="F42" s="102">
        <v>129.63981013884407</v>
      </c>
      <c r="H42" s="106"/>
      <c r="I42" s="106"/>
      <c r="J42" s="106"/>
      <c r="K42" s="106"/>
      <c r="L42" s="106"/>
      <c r="N42" s="102"/>
      <c r="O42" s="102"/>
      <c r="P42" s="102"/>
      <c r="Q42" s="102"/>
      <c r="R42" s="108"/>
      <c r="S42" s="105"/>
      <c r="T42" s="104"/>
      <c r="W42" s="109"/>
      <c r="X42" s="107"/>
    </row>
    <row r="43" spans="1:24" s="47" customFormat="1" x14ac:dyDescent="0.35">
      <c r="A43" s="103" t="s">
        <v>15</v>
      </c>
      <c r="B43" s="103" t="s">
        <v>66</v>
      </c>
      <c r="C43" s="102">
        <v>80.450146901541373</v>
      </c>
      <c r="D43" s="102">
        <v>56.3532069833281</v>
      </c>
      <c r="E43" s="102">
        <v>3.8891428122050966</v>
      </c>
      <c r="F43" s="102">
        <v>183.13611355772258</v>
      </c>
      <c r="H43" s="106"/>
      <c r="I43" s="106"/>
      <c r="J43" s="106"/>
      <c r="K43" s="106"/>
      <c r="L43" s="106"/>
      <c r="N43" s="102"/>
      <c r="O43" s="102"/>
      <c r="P43" s="102"/>
      <c r="Q43" s="102"/>
      <c r="R43" s="108"/>
      <c r="S43" s="105"/>
      <c r="T43" s="104"/>
      <c r="W43" s="109"/>
      <c r="X43" s="107"/>
    </row>
    <row r="44" spans="1:24" s="47" customFormat="1" x14ac:dyDescent="0.35">
      <c r="A44" s="103" t="s">
        <v>15</v>
      </c>
      <c r="B44" s="103" t="s">
        <v>66</v>
      </c>
      <c r="C44" s="102">
        <v>74.894565990639634</v>
      </c>
      <c r="D44" s="102">
        <v>49.818650858034331</v>
      </c>
      <c r="E44" s="102">
        <v>4.4187918876755079</v>
      </c>
      <c r="F44" s="102">
        <v>111.22465678627145</v>
      </c>
      <c r="H44" s="106"/>
      <c r="I44" s="106"/>
      <c r="J44" s="106"/>
      <c r="K44" s="106"/>
      <c r="L44" s="106"/>
      <c r="N44" s="102"/>
      <c r="O44" s="102"/>
      <c r="P44" s="102"/>
      <c r="Q44" s="102"/>
      <c r="R44" s="108"/>
      <c r="S44" s="105"/>
      <c r="T44" s="104"/>
      <c r="W44" s="109"/>
      <c r="X44" s="107"/>
    </row>
    <row r="45" spans="1:24" s="47" customFormat="1" x14ac:dyDescent="0.35">
      <c r="A45" s="103">
        <v>2023</v>
      </c>
      <c r="B45" s="103" t="s">
        <v>66</v>
      </c>
      <c r="C45" s="102">
        <v>50.740938888888884</v>
      </c>
      <c r="D45" s="102">
        <v>52.039691049382718</v>
      </c>
      <c r="E45" s="102">
        <v>4.9488533950617288</v>
      </c>
      <c r="F45" s="102">
        <v>95.627708641975303</v>
      </c>
      <c r="H45" s="106"/>
      <c r="I45" s="106"/>
      <c r="J45" s="106"/>
      <c r="K45" s="106"/>
      <c r="L45" s="106"/>
      <c r="N45" s="102"/>
      <c r="O45" s="102"/>
      <c r="P45" s="102"/>
      <c r="Q45" s="102"/>
      <c r="R45" s="108"/>
      <c r="S45" s="105"/>
      <c r="T45" s="104"/>
      <c r="W45" s="101"/>
      <c r="X45" s="107"/>
    </row>
    <row r="46" spans="1:24" s="47" customFormat="1" x14ac:dyDescent="0.35">
      <c r="A46" s="103" t="s">
        <v>15</v>
      </c>
      <c r="B46" s="103" t="s">
        <v>66</v>
      </c>
      <c r="C46" s="102">
        <v>37.205317214111929</v>
      </c>
      <c r="D46" s="102">
        <v>60.211131082725068</v>
      </c>
      <c r="E46" s="102">
        <v>3.3786110097323605</v>
      </c>
      <c r="F46" s="102">
        <v>104.70243461070561</v>
      </c>
      <c r="H46" s="106"/>
      <c r="I46" s="106"/>
      <c r="J46" s="106"/>
      <c r="K46" s="106"/>
      <c r="L46" s="106"/>
      <c r="N46" s="102"/>
      <c r="O46" s="102"/>
      <c r="P46" s="102"/>
      <c r="Q46" s="102"/>
      <c r="R46" s="108"/>
      <c r="S46" s="105"/>
      <c r="T46" s="104"/>
      <c r="W46" s="101"/>
      <c r="X46" s="107"/>
    </row>
    <row r="47" spans="1:24" s="47" customFormat="1" x14ac:dyDescent="0.35">
      <c r="A47" s="103" t="s">
        <v>15</v>
      </c>
      <c r="B47" s="103" t="s">
        <v>66</v>
      </c>
      <c r="C47" s="102">
        <v>46.664000000000001</v>
      </c>
      <c r="D47" s="102">
        <v>86.370999999999995</v>
      </c>
      <c r="E47" s="102">
        <v>3.1890000000000001</v>
      </c>
      <c r="F47" s="102">
        <v>117.247</v>
      </c>
      <c r="H47" s="106"/>
      <c r="I47" s="106"/>
      <c r="J47" s="106"/>
      <c r="K47" s="106"/>
      <c r="L47" s="106"/>
      <c r="N47" s="102"/>
      <c r="O47" s="102"/>
      <c r="P47" s="102"/>
      <c r="Q47" s="102"/>
      <c r="R47" s="108"/>
      <c r="S47" s="105"/>
      <c r="T47" s="104"/>
      <c r="W47" s="101"/>
      <c r="X47" s="107"/>
    </row>
    <row r="48" spans="1:24" s="47" customFormat="1" x14ac:dyDescent="0.35">
      <c r="A48" s="103"/>
      <c r="B48" s="103"/>
      <c r="C48" s="102"/>
      <c r="D48" s="102"/>
      <c r="E48" s="102"/>
      <c r="F48" s="102"/>
      <c r="H48" s="106"/>
      <c r="I48" s="106"/>
      <c r="J48" s="106"/>
      <c r="K48" s="106"/>
      <c r="L48" s="106"/>
      <c r="N48" s="102"/>
      <c r="O48" s="102"/>
      <c r="P48" s="102"/>
      <c r="Q48" s="102"/>
      <c r="R48" s="101"/>
      <c r="S48" s="105"/>
      <c r="T48" s="104"/>
      <c r="W48" s="100"/>
    </row>
    <row r="49" spans="1:18" x14ac:dyDescent="0.35">
      <c r="A49" s="103"/>
      <c r="B49" s="103"/>
      <c r="C49" s="102"/>
      <c r="D49" s="102"/>
      <c r="E49" s="47"/>
      <c r="F49" s="47"/>
      <c r="G49" s="47"/>
      <c r="R49" s="101"/>
    </row>
  </sheetData>
  <conditionalFormatting sqref="A1:B3 A48:B48">
    <cfRule type="cellIs" dxfId="5" priority="3" stopIfTrue="1" operator="lessThan">
      <formula>0</formula>
    </cfRule>
  </conditionalFormatting>
  <conditionalFormatting sqref="A5:B47">
    <cfRule type="cellIs" dxfId="4" priority="1" stopIfTrue="1" operator="lessThan">
      <formula>0</formula>
    </cfRule>
  </conditionalFormatting>
  <conditionalFormatting sqref="M5:M6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A2951-DBE3-42C0-9A9C-9BBC3CD35B85}">
  <dimension ref="A1:AT40"/>
  <sheetViews>
    <sheetView zoomScale="68" zoomScaleNormal="68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A10" sqref="A10"/>
    </sheetView>
  </sheetViews>
  <sheetFormatPr defaultRowHeight="14.5" x14ac:dyDescent="0.35"/>
  <cols>
    <col min="1" max="1" width="21.453125" customWidth="1"/>
    <col min="2" max="9" width="10.1796875" bestFit="1" customWidth="1"/>
    <col min="10" max="10" width="11.1796875" bestFit="1" customWidth="1"/>
    <col min="11" max="12" width="11.08984375" bestFit="1" customWidth="1"/>
    <col min="13" max="13" width="11.453125" bestFit="1" customWidth="1"/>
    <col min="16" max="16" width="11.08984375" bestFit="1" customWidth="1"/>
    <col min="18" max="21" width="11.08984375" bestFit="1" customWidth="1"/>
    <col min="22" max="24" width="11.1796875" bestFit="1" customWidth="1"/>
    <col min="25" max="25" width="11.08984375" bestFit="1" customWidth="1"/>
    <col min="26" max="26" width="11.26953125" bestFit="1" customWidth="1"/>
    <col min="27" max="29" width="11.08984375" bestFit="1" customWidth="1"/>
    <col min="30" max="34" width="12.54296875" bestFit="1" customWidth="1"/>
    <col min="35" max="35" width="12.54296875" customWidth="1"/>
    <col min="36" max="39" width="10.81640625" customWidth="1"/>
    <col min="40" max="41" width="12.54296875" bestFit="1" customWidth="1"/>
    <col min="42" max="42" width="11.08984375" customWidth="1"/>
    <col min="44" max="45" width="16.08984375" bestFit="1" customWidth="1"/>
  </cols>
  <sheetData>
    <row r="1" spans="1:46" ht="26" x14ac:dyDescent="0.6">
      <c r="A1" s="158" t="s">
        <v>224</v>
      </c>
      <c r="AO1" s="164" t="s">
        <v>214</v>
      </c>
      <c r="AP1" s="7" t="s">
        <v>215</v>
      </c>
    </row>
    <row r="2" spans="1:46" x14ac:dyDescent="0.35">
      <c r="A2" t="s">
        <v>225</v>
      </c>
      <c r="AO2" s="164"/>
      <c r="AP2" s="7"/>
    </row>
    <row r="3" spans="1:46" x14ac:dyDescent="0.35">
      <c r="AO3" s="164"/>
      <c r="AP3" s="7"/>
    </row>
    <row r="4" spans="1:46" x14ac:dyDescent="0.35">
      <c r="AO4" s="164"/>
      <c r="AP4" s="7"/>
    </row>
    <row r="5" spans="1:46" s="7" customFormat="1" ht="29" x14ac:dyDescent="0.35">
      <c r="B5" s="165" t="s">
        <v>216</v>
      </c>
      <c r="I5" s="164"/>
      <c r="J5" s="7" t="s">
        <v>217</v>
      </c>
      <c r="L5" s="164"/>
      <c r="M5" s="164"/>
      <c r="N5" s="164"/>
      <c r="O5" s="164"/>
      <c r="AJ5" s="164"/>
      <c r="AK5" s="164"/>
      <c r="AL5" s="164"/>
      <c r="AN5" s="164"/>
      <c r="AO5" s="165" t="s">
        <v>218</v>
      </c>
    </row>
    <row r="6" spans="1:46" x14ac:dyDescent="0.35">
      <c r="B6">
        <v>1986</v>
      </c>
      <c r="C6">
        <v>1987</v>
      </c>
      <c r="D6">
        <v>1988</v>
      </c>
      <c r="E6">
        <v>1989</v>
      </c>
      <c r="F6">
        <v>1990</v>
      </c>
      <c r="G6">
        <v>1991</v>
      </c>
      <c r="H6">
        <v>1992</v>
      </c>
      <c r="I6">
        <v>1993</v>
      </c>
      <c r="J6">
        <v>1994</v>
      </c>
      <c r="K6">
        <v>1995</v>
      </c>
      <c r="L6">
        <v>1996</v>
      </c>
      <c r="M6">
        <v>1997</v>
      </c>
      <c r="N6">
        <v>1998</v>
      </c>
      <c r="O6">
        <v>1999</v>
      </c>
      <c r="P6">
        <v>2000</v>
      </c>
      <c r="Q6">
        <v>2001</v>
      </c>
      <c r="R6">
        <v>2002</v>
      </c>
      <c r="S6">
        <v>2003</v>
      </c>
      <c r="T6">
        <v>2004</v>
      </c>
      <c r="U6">
        <v>2005</v>
      </c>
      <c r="V6">
        <v>2006</v>
      </c>
      <c r="W6">
        <v>2007</v>
      </c>
      <c r="X6">
        <v>2008</v>
      </c>
      <c r="Y6">
        <v>2009</v>
      </c>
      <c r="Z6">
        <v>2010</v>
      </c>
      <c r="AA6">
        <v>2011</v>
      </c>
      <c r="AB6">
        <v>2012</v>
      </c>
      <c r="AC6">
        <v>2013</v>
      </c>
      <c r="AD6">
        <v>2014</v>
      </c>
      <c r="AE6">
        <v>2015</v>
      </c>
      <c r="AF6">
        <v>2016</v>
      </c>
      <c r="AG6">
        <v>2017</v>
      </c>
      <c r="AH6">
        <v>2018</v>
      </c>
      <c r="AI6">
        <v>2019</v>
      </c>
      <c r="AJ6">
        <v>2020</v>
      </c>
      <c r="AK6">
        <v>2021</v>
      </c>
      <c r="AL6">
        <v>2022</v>
      </c>
      <c r="AM6">
        <v>2023</v>
      </c>
      <c r="AN6">
        <v>2024</v>
      </c>
      <c r="AO6">
        <v>2025</v>
      </c>
      <c r="AP6">
        <v>2026</v>
      </c>
      <c r="AQ6" t="s">
        <v>219</v>
      </c>
      <c r="AR6" t="s">
        <v>220</v>
      </c>
      <c r="AS6" t="s">
        <v>221</v>
      </c>
      <c r="AT6" t="s">
        <v>222</v>
      </c>
    </row>
    <row r="7" spans="1:46" x14ac:dyDescent="0.35">
      <c r="A7" t="s">
        <v>116</v>
      </c>
      <c r="B7" s="6">
        <v>14.344447607655505</v>
      </c>
      <c r="C7" s="6">
        <v>14.22186443768997</v>
      </c>
      <c r="D7" s="6">
        <v>11.938986279683379</v>
      </c>
      <c r="E7" s="6">
        <v>12.343180856031131</v>
      </c>
      <c r="F7" s="6">
        <v>15.249279891672312</v>
      </c>
      <c r="G7" s="6">
        <v>17.60521279620853</v>
      </c>
      <c r="H7" s="6">
        <v>13.833526191696564</v>
      </c>
      <c r="I7" s="6">
        <v>17.731806569343068</v>
      </c>
      <c r="J7" s="6">
        <v>16.309621722846448</v>
      </c>
      <c r="K7" s="6">
        <v>15.498281571919117</v>
      </c>
      <c r="L7" s="6">
        <v>15.888736730360938</v>
      </c>
      <c r="M7" s="6">
        <v>13.43792602291326</v>
      </c>
      <c r="N7" s="6">
        <v>9.5506666666666682</v>
      </c>
      <c r="O7" s="6">
        <v>6.8696320994631259</v>
      </c>
      <c r="P7" s="6">
        <v>6.208137091503267</v>
      </c>
      <c r="Q7" s="6">
        <v>7.0181068303914058</v>
      </c>
      <c r="R7" s="6">
        <v>8.9962987126548448</v>
      </c>
      <c r="S7" s="6">
        <v>5.8910662557781217</v>
      </c>
      <c r="T7" s="6">
        <v>6.3537048551959137</v>
      </c>
      <c r="U7" s="6">
        <v>8.8357127348643019</v>
      </c>
      <c r="V7" s="6">
        <v>7.8239405078597342</v>
      </c>
      <c r="W7" s="6">
        <v>9.2616518589497918</v>
      </c>
      <c r="X7" s="6">
        <v>11.921689259127971</v>
      </c>
      <c r="Y7" s="6">
        <v>10.266961280050948</v>
      </c>
      <c r="Z7" s="6">
        <v>11.845638121047877</v>
      </c>
      <c r="AA7" s="6">
        <v>10.678706802030458</v>
      </c>
      <c r="AB7" s="6">
        <v>11.866250274725276</v>
      </c>
      <c r="AC7" s="6">
        <v>13.696012075471698</v>
      </c>
      <c r="AD7" s="6">
        <v>14.754883208266699</v>
      </c>
      <c r="AE7" s="6">
        <v>12.812670891089107</v>
      </c>
      <c r="AF7" s="6">
        <v>13.320364636846769</v>
      </c>
      <c r="AG7" s="6">
        <v>13.696403292352572</v>
      </c>
      <c r="AH7" s="6">
        <v>12.045858481743112</v>
      </c>
      <c r="AI7" s="6">
        <v>12.703514385624642</v>
      </c>
      <c r="AJ7" s="6">
        <v>12.605758502600604</v>
      </c>
      <c r="AK7" s="6">
        <v>10.17929496702128</v>
      </c>
      <c r="AL7" s="6">
        <v>12.428159005223252</v>
      </c>
      <c r="AM7" s="6">
        <v>10.798433000000001</v>
      </c>
      <c r="AN7" s="6">
        <v>10.148845852926984</v>
      </c>
      <c r="AO7" s="6">
        <v>8.6975432829311163</v>
      </c>
      <c r="AP7" s="6">
        <v>8.6570843820223562</v>
      </c>
      <c r="AQ7" s="166">
        <v>-9.2570966151457657E-2</v>
      </c>
      <c r="AR7" s="2">
        <v>-0.1833990980754534</v>
      </c>
      <c r="AS7" s="2">
        <v>-0.14300173547096529</v>
      </c>
      <c r="AT7" s="2">
        <v>-0.30017444423781903</v>
      </c>
    </row>
    <row r="8" spans="1:46" x14ac:dyDescent="0.35">
      <c r="A8" t="s">
        <v>223</v>
      </c>
      <c r="B8" s="167">
        <v>2.868549864639449E-2</v>
      </c>
      <c r="C8" s="167">
        <v>2.7457401398337297E-2</v>
      </c>
      <c r="D8" s="167">
        <v>2.252365225858257E-2</v>
      </c>
      <c r="E8" s="167">
        <v>2.2327479231707276E-2</v>
      </c>
      <c r="F8" s="167">
        <v>2.7078783806484125E-2</v>
      </c>
      <c r="G8" s="167">
        <v>3.1633828564011313E-2</v>
      </c>
      <c r="H8" s="167">
        <v>2.4794854320895454E-2</v>
      </c>
      <c r="I8" s="167">
        <v>3.0961663187695474E-2</v>
      </c>
      <c r="J8" s="167">
        <v>2.9420290131449721E-2</v>
      </c>
      <c r="K8" s="167">
        <v>2.2842057670838665E-2</v>
      </c>
      <c r="L8" s="167">
        <v>2.2464398535588119E-2</v>
      </c>
      <c r="M8" s="167">
        <v>1.8417003817881361E-2</v>
      </c>
      <c r="N8" s="167">
        <v>1.3003627327622969E-2</v>
      </c>
      <c r="O8" s="167">
        <v>9.4971568072881006E-3</v>
      </c>
      <c r="P8" s="167">
        <v>8.3895848915482418E-3</v>
      </c>
      <c r="Q8" s="167">
        <v>9.232518573614781E-3</v>
      </c>
      <c r="R8" s="167">
        <v>1.1091120713264157E-2</v>
      </c>
      <c r="S8" s="167">
        <v>7.227560089598419E-3</v>
      </c>
      <c r="T8" s="167">
        <v>7.1461383777140265E-3</v>
      </c>
      <c r="U8" s="167">
        <v>9.041056490322651E-3</v>
      </c>
      <c r="V8" s="167">
        <v>7.3350548617177524E-3</v>
      </c>
      <c r="W8" s="167">
        <v>8.0917921914960365E-3</v>
      </c>
      <c r="X8" s="167">
        <v>9.7791537118826471E-3</v>
      </c>
      <c r="Y8" s="167">
        <v>8.0089047776574114E-3</v>
      </c>
      <c r="Z8" s="167">
        <v>7.5939224101257531E-3</v>
      </c>
      <c r="AA8" s="167">
        <v>7.1921219793416478E-3</v>
      </c>
      <c r="AB8" s="167">
        <v>7.6423329735597302E-3</v>
      </c>
      <c r="AC8" s="168">
        <v>8.5825352285396218E-3</v>
      </c>
      <c r="AD8" s="167">
        <v>9.0007815203931637E-3</v>
      </c>
      <c r="AE8" s="167">
        <v>7.6506751788430784E-3</v>
      </c>
      <c r="AF8" s="167">
        <v>7.6100961986156623E-3</v>
      </c>
      <c r="AG8" s="167">
        <v>7.9276211422227207E-3</v>
      </c>
      <c r="AH8" s="167">
        <v>6.7842673723629539E-3</v>
      </c>
      <c r="AI8" s="167">
        <v>6.9820906570395346E-3</v>
      </c>
      <c r="AJ8" s="167">
        <v>6.4316683186821039E-3</v>
      </c>
      <c r="AK8" s="167">
        <v>5.0528978450574448E-3</v>
      </c>
      <c r="AL8" s="168">
        <v>6.1538809324298144E-3</v>
      </c>
      <c r="AM8" s="167">
        <v>5.3746094790297853E-3</v>
      </c>
      <c r="AN8" s="167">
        <v>5.2389226786667695E-3</v>
      </c>
      <c r="AO8" s="168">
        <v>4.5051051349256294E-3</v>
      </c>
      <c r="AP8" s="167">
        <v>4.4590305010542459E-3</v>
      </c>
    </row>
    <row r="9" spans="1:46" x14ac:dyDescent="0.3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</row>
    <row r="10" spans="1:46" x14ac:dyDescent="0.35">
      <c r="A10" t="s">
        <v>226</v>
      </c>
      <c r="AG10" s="3"/>
      <c r="AH10" s="3"/>
      <c r="AI10" s="3"/>
      <c r="AJ10" s="3"/>
      <c r="AK10" s="3"/>
      <c r="AR10" s="10"/>
      <c r="AS10" s="10"/>
      <c r="AT10" s="2"/>
    </row>
    <row r="12" spans="1:46" x14ac:dyDescent="0.35">
      <c r="AR12" s="10"/>
      <c r="AS12" s="10"/>
      <c r="AT12" s="2"/>
    </row>
    <row r="13" spans="1:46" x14ac:dyDescent="0.35">
      <c r="A13" s="10"/>
      <c r="C13" s="10"/>
      <c r="D13" s="10"/>
      <c r="E13" s="10"/>
      <c r="F13" s="10"/>
      <c r="G13" s="10"/>
      <c r="H13" s="10"/>
    </row>
    <row r="14" spans="1:46" x14ac:dyDescent="0.35">
      <c r="A14" s="10"/>
      <c r="C14" s="10"/>
      <c r="D14" s="10"/>
      <c r="E14" s="10"/>
      <c r="F14" s="10"/>
      <c r="G14" s="10"/>
      <c r="H14" s="10"/>
    </row>
    <row r="15" spans="1:46" x14ac:dyDescent="0.35">
      <c r="A15" s="10"/>
      <c r="C15" s="10"/>
      <c r="D15" s="10"/>
      <c r="E15" s="10"/>
      <c r="F15" s="10"/>
      <c r="G15" s="10"/>
      <c r="H15" s="10"/>
    </row>
    <row r="16" spans="1:46" x14ac:dyDescent="0.35">
      <c r="A16" s="10"/>
      <c r="C16" s="10"/>
      <c r="D16" s="10"/>
      <c r="E16" s="10"/>
      <c r="F16" s="10"/>
      <c r="G16" s="10"/>
      <c r="H16" s="10"/>
    </row>
    <row r="17" spans="1:8" x14ac:dyDescent="0.35">
      <c r="A17" s="10"/>
      <c r="C17" s="10"/>
      <c r="D17" s="10"/>
      <c r="E17" s="10"/>
      <c r="F17" s="10"/>
      <c r="G17" s="10"/>
      <c r="H17" s="10"/>
    </row>
    <row r="18" spans="1:8" x14ac:dyDescent="0.35">
      <c r="A18" s="10"/>
      <c r="C18" s="10"/>
      <c r="D18" s="10"/>
      <c r="E18" s="10"/>
      <c r="F18" s="10"/>
      <c r="G18" s="10"/>
      <c r="H18" s="10"/>
    </row>
    <row r="19" spans="1:8" x14ac:dyDescent="0.35">
      <c r="A19" s="10"/>
      <c r="C19" s="10"/>
      <c r="D19" s="10"/>
      <c r="E19" s="10"/>
      <c r="F19" s="10"/>
      <c r="G19" s="10"/>
      <c r="H19" s="10"/>
    </row>
    <row r="20" spans="1:8" x14ac:dyDescent="0.35">
      <c r="A20" s="10"/>
      <c r="C20" s="10"/>
      <c r="D20" s="10"/>
      <c r="E20" s="10"/>
      <c r="F20" s="10"/>
      <c r="G20" s="10"/>
      <c r="H20" s="10"/>
    </row>
    <row r="21" spans="1:8" x14ac:dyDescent="0.35">
      <c r="A21" s="10"/>
      <c r="C21" s="10"/>
      <c r="D21" s="10"/>
      <c r="E21" s="10"/>
      <c r="F21" s="10"/>
      <c r="G21" s="10"/>
      <c r="H21" s="10"/>
    </row>
    <row r="22" spans="1:8" x14ac:dyDescent="0.35">
      <c r="A22" s="10"/>
      <c r="C22" s="10"/>
      <c r="D22" s="10"/>
      <c r="E22" s="10"/>
      <c r="F22" s="10"/>
      <c r="G22" s="10"/>
      <c r="H22" s="10"/>
    </row>
    <row r="23" spans="1:8" x14ac:dyDescent="0.35">
      <c r="A23" s="10"/>
      <c r="C23" s="10"/>
      <c r="D23" s="10"/>
      <c r="E23" s="10"/>
      <c r="F23" s="10"/>
      <c r="G23" s="10"/>
      <c r="H23" s="10"/>
    </row>
    <row r="24" spans="1:8" x14ac:dyDescent="0.35">
      <c r="A24" s="10"/>
      <c r="C24" s="10"/>
      <c r="D24" s="10"/>
      <c r="E24" s="10"/>
      <c r="F24" s="10"/>
      <c r="G24" s="10"/>
      <c r="H24" s="10"/>
    </row>
    <row r="25" spans="1:8" x14ac:dyDescent="0.35">
      <c r="A25" s="10"/>
      <c r="C25" s="10"/>
      <c r="D25" s="10"/>
      <c r="E25" s="10"/>
      <c r="F25" s="10"/>
      <c r="G25" s="10"/>
      <c r="H25" s="10"/>
    </row>
    <row r="26" spans="1:8" x14ac:dyDescent="0.35">
      <c r="A26" s="10"/>
      <c r="C26" s="10"/>
      <c r="D26" s="10"/>
      <c r="E26" s="10"/>
      <c r="F26" s="10"/>
      <c r="G26" s="10"/>
      <c r="H26" s="10"/>
    </row>
    <row r="27" spans="1:8" x14ac:dyDescent="0.35">
      <c r="A27" s="10"/>
      <c r="C27" s="10"/>
      <c r="D27" s="10"/>
      <c r="E27" s="10"/>
      <c r="F27" s="10"/>
      <c r="G27" s="10"/>
      <c r="H27" s="10"/>
    </row>
    <row r="28" spans="1:8" x14ac:dyDescent="0.35">
      <c r="A28" s="10"/>
      <c r="C28" s="10"/>
      <c r="D28" s="10"/>
      <c r="E28" s="10"/>
      <c r="F28" s="10"/>
      <c r="G28" s="10"/>
      <c r="H28" s="10"/>
    </row>
    <row r="29" spans="1:8" x14ac:dyDescent="0.35">
      <c r="A29" s="10"/>
      <c r="C29" s="10"/>
      <c r="D29" s="10"/>
      <c r="E29" s="10"/>
      <c r="F29" s="10"/>
      <c r="G29" s="10"/>
      <c r="H29" s="10"/>
    </row>
    <row r="30" spans="1:8" x14ac:dyDescent="0.35">
      <c r="A30" s="10"/>
      <c r="C30" s="10"/>
      <c r="D30" s="10"/>
      <c r="E30" s="10"/>
      <c r="F30" s="10"/>
      <c r="G30" s="10"/>
      <c r="H30" s="10"/>
    </row>
    <row r="31" spans="1:8" x14ac:dyDescent="0.35">
      <c r="A31" s="10"/>
      <c r="C31" s="10"/>
      <c r="D31" s="10"/>
      <c r="E31" s="10"/>
      <c r="F31" s="10"/>
      <c r="G31" s="10"/>
      <c r="H31" s="10"/>
    </row>
    <row r="32" spans="1:8" x14ac:dyDescent="0.35">
      <c r="A32" s="10"/>
      <c r="C32" s="10"/>
      <c r="D32" s="10"/>
      <c r="E32" s="10"/>
      <c r="F32" s="10"/>
      <c r="G32" s="10"/>
      <c r="H32" s="10"/>
    </row>
    <row r="33" spans="1:8" x14ac:dyDescent="0.35">
      <c r="A33" s="10"/>
      <c r="C33" s="10"/>
      <c r="D33" s="10"/>
      <c r="E33" s="10"/>
      <c r="F33" s="10"/>
      <c r="G33" s="10"/>
      <c r="H33" s="10"/>
    </row>
    <row r="34" spans="1:8" x14ac:dyDescent="0.35">
      <c r="A34" s="10"/>
      <c r="C34" s="10"/>
      <c r="D34" s="10"/>
      <c r="E34" s="10"/>
      <c r="F34" s="10"/>
      <c r="G34" s="10"/>
      <c r="H34" s="10"/>
    </row>
    <row r="35" spans="1:8" x14ac:dyDescent="0.35">
      <c r="A35" s="10"/>
      <c r="C35" s="10"/>
      <c r="D35" s="10"/>
      <c r="E35" s="10"/>
      <c r="F35" s="10"/>
      <c r="G35" s="10"/>
      <c r="H35" s="10"/>
    </row>
    <row r="36" spans="1:8" x14ac:dyDescent="0.35">
      <c r="A36" s="10"/>
      <c r="C36" s="10"/>
      <c r="D36" s="10"/>
      <c r="E36" s="10"/>
      <c r="F36" s="10"/>
      <c r="G36" s="10"/>
      <c r="H36" s="10"/>
    </row>
    <row r="37" spans="1:8" x14ac:dyDescent="0.35">
      <c r="A37" s="10"/>
      <c r="C37" s="10"/>
      <c r="D37" s="10"/>
      <c r="E37" s="10"/>
      <c r="F37" s="10"/>
      <c r="G37" s="10"/>
      <c r="H37" s="10"/>
    </row>
    <row r="38" spans="1:8" x14ac:dyDescent="0.35">
      <c r="A38" s="10"/>
      <c r="C38" s="10"/>
      <c r="D38" s="10"/>
      <c r="E38" s="10"/>
      <c r="F38" s="10"/>
      <c r="G38" s="10"/>
      <c r="H38" s="10"/>
    </row>
    <row r="39" spans="1:8" x14ac:dyDescent="0.35">
      <c r="A39" s="10"/>
      <c r="C39" s="10"/>
      <c r="D39" s="10"/>
      <c r="E39" s="10"/>
      <c r="F39" s="10"/>
      <c r="G39" s="10"/>
      <c r="H39" s="10"/>
    </row>
    <row r="40" spans="1:8" x14ac:dyDescent="0.35">
      <c r="A40" s="10"/>
      <c r="C40" s="10"/>
      <c r="D40" s="10"/>
      <c r="E40" s="10"/>
      <c r="F40" s="10"/>
      <c r="G40" s="10"/>
      <c r="H40" s="10"/>
    </row>
  </sheetData>
  <conditionalFormatting sqref="A1">
    <cfRule type="cellIs" dxfId="2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4B74A-807A-456E-8345-157366CA2AA0}">
  <dimension ref="A1:J23"/>
  <sheetViews>
    <sheetView zoomScale="57" zoomScaleNormal="57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3" sqref="A23"/>
    </sheetView>
  </sheetViews>
  <sheetFormatPr defaultRowHeight="14.5" x14ac:dyDescent="0.35"/>
  <cols>
    <col min="1" max="2" width="14.453125" style="10" customWidth="1"/>
    <col min="3" max="6" width="9.26953125" style="10" customWidth="1"/>
    <col min="7" max="7" width="9" style="10" bestFit="1" customWidth="1"/>
    <col min="8" max="8" width="10" style="10" bestFit="1" customWidth="1"/>
    <col min="9" max="16384" width="8.7265625" style="10"/>
  </cols>
  <sheetData>
    <row r="1" spans="1:10" ht="26" x14ac:dyDescent="0.6">
      <c r="A1" s="158" t="s">
        <v>246</v>
      </c>
    </row>
    <row r="2" spans="1:10" x14ac:dyDescent="0.35">
      <c r="A2" t="s">
        <v>225</v>
      </c>
    </row>
    <row r="5" spans="1:10" x14ac:dyDescent="0.35">
      <c r="A5" s="10" t="s">
        <v>227</v>
      </c>
    </row>
    <row r="6" spans="1:10" x14ac:dyDescent="0.35">
      <c r="B6" s="10" t="s">
        <v>228</v>
      </c>
      <c r="G6" s="10" t="s">
        <v>229</v>
      </c>
    </row>
    <row r="7" spans="1:10" x14ac:dyDescent="0.35">
      <c r="B7" s="169" t="s">
        <v>247</v>
      </c>
      <c r="C7" s="169" t="s">
        <v>230</v>
      </c>
      <c r="D7" s="169" t="s">
        <v>231</v>
      </c>
      <c r="E7" s="169" t="s">
        <v>232</v>
      </c>
      <c r="F7" s="169" t="s">
        <v>233</v>
      </c>
      <c r="G7" s="169" t="s">
        <v>234</v>
      </c>
      <c r="H7" s="169" t="s">
        <v>235</v>
      </c>
    </row>
    <row r="8" spans="1:10" x14ac:dyDescent="0.35">
      <c r="A8" s="10" t="s">
        <v>236</v>
      </c>
      <c r="B8" s="169">
        <v>6841.7406515192997</v>
      </c>
      <c r="C8" s="169">
        <v>5515.9943925531925</v>
      </c>
      <c r="D8" s="169">
        <v>6919.1603529907334</v>
      </c>
      <c r="E8" s="169">
        <v>5363.0879999999997</v>
      </c>
      <c r="F8" s="169">
        <v>5130.2199206513178</v>
      </c>
      <c r="G8" s="169">
        <v>3655.1151705354087</v>
      </c>
      <c r="H8" s="169">
        <v>4490.8235400159938</v>
      </c>
      <c r="I8" s="2">
        <v>-0.28753245921836312</v>
      </c>
      <c r="J8" s="2">
        <v>-0.47174006901639098</v>
      </c>
    </row>
    <row r="9" spans="1:10" x14ac:dyDescent="0.35">
      <c r="A9" s="10" t="s">
        <v>237</v>
      </c>
      <c r="B9" s="169">
        <v>867.08332877087344</v>
      </c>
      <c r="C9" s="169">
        <v>741.61437765957464</v>
      </c>
      <c r="D9" s="169">
        <v>1801.1382495366472</v>
      </c>
      <c r="E9" s="169">
        <v>1792.5519999999999</v>
      </c>
      <c r="F9" s="169">
        <v>1558.8578725720802</v>
      </c>
      <c r="G9" s="169">
        <v>1854.6452564697515</v>
      </c>
      <c r="H9" s="169">
        <v>794.42213605697225</v>
      </c>
      <c r="I9" s="2">
        <v>0.18974621683093451</v>
      </c>
      <c r="J9" s="2">
        <v>2.9707329210775013E-2</v>
      </c>
    </row>
    <row r="10" spans="1:10" x14ac:dyDescent="0.35">
      <c r="A10" s="10" t="s">
        <v>238</v>
      </c>
      <c r="B10" s="169">
        <v>2406.8777443197373</v>
      </c>
      <c r="C10" s="169">
        <v>1831.3018414893622</v>
      </c>
      <c r="D10" s="169">
        <v>1752.8931214827296</v>
      </c>
      <c r="E10" s="169">
        <v>1730.5119999999999</v>
      </c>
      <c r="F10" s="169">
        <v>1509.5375732742698</v>
      </c>
      <c r="G10" s="169">
        <v>1296.9322212078569</v>
      </c>
      <c r="H10" s="169">
        <v>1445.6418917195422</v>
      </c>
      <c r="I10" s="2">
        <v>-0.14084137806868913</v>
      </c>
      <c r="J10" s="2">
        <v>-0.26011905385833589</v>
      </c>
    </row>
    <row r="11" spans="1:10" x14ac:dyDescent="0.35">
      <c r="A11" s="10" t="s">
        <v>239</v>
      </c>
      <c r="B11" s="169">
        <v>1030.6249110320286</v>
      </c>
      <c r="C11" s="169">
        <v>916.72405957446824</v>
      </c>
      <c r="D11" s="169">
        <v>771.82039005897218</v>
      </c>
      <c r="E11" s="169">
        <v>759.92899999999997</v>
      </c>
      <c r="F11" s="169">
        <v>814.12277464596855</v>
      </c>
      <c r="G11" s="169">
        <v>798.13095247943522</v>
      </c>
      <c r="H11" s="169">
        <v>839.38738985863768</v>
      </c>
      <c r="I11" s="2">
        <v>-1.9643010445798637E-2</v>
      </c>
      <c r="J11" s="2">
        <v>3.4088970386559447E-2</v>
      </c>
    </row>
    <row r="12" spans="1:10" x14ac:dyDescent="0.35">
      <c r="A12" s="10" t="s">
        <v>118</v>
      </c>
      <c r="B12" s="169">
        <v>1459.4724336162062</v>
      </c>
      <c r="C12" s="169">
        <v>1173.6602957446812</v>
      </c>
      <c r="D12" s="169">
        <v>1183.1468911541701</v>
      </c>
      <c r="E12" s="169">
        <v>1152.3520000000001</v>
      </c>
      <c r="F12" s="169">
        <v>1136.107711783347</v>
      </c>
      <c r="G12" s="169">
        <v>1092.7196822386661</v>
      </c>
      <c r="H12" s="169">
        <v>1086.8094243712094</v>
      </c>
      <c r="I12" s="2">
        <v>-3.8190066922945798E-2</v>
      </c>
      <c r="J12" s="2">
        <v>-7.6429401616642467E-2</v>
      </c>
    </row>
    <row r="13" spans="1:10" x14ac:dyDescent="0.35">
      <c r="B13" s="169"/>
      <c r="C13" s="169"/>
      <c r="D13" s="169"/>
      <c r="E13" s="169"/>
      <c r="F13" s="169"/>
      <c r="G13" s="169"/>
      <c r="H13" s="169"/>
      <c r="I13" s="2"/>
      <c r="J13" s="2"/>
    </row>
    <row r="14" spans="1:10" x14ac:dyDescent="0.35">
      <c r="B14" s="169"/>
      <c r="C14" s="169"/>
      <c r="D14" s="169"/>
      <c r="E14" s="169"/>
      <c r="F14" s="169"/>
      <c r="G14" s="169"/>
      <c r="H14" s="169"/>
      <c r="I14" s="2"/>
      <c r="J14" s="2"/>
    </row>
    <row r="15" spans="1:10" x14ac:dyDescent="0.35">
      <c r="A15" s="10" t="s">
        <v>240</v>
      </c>
      <c r="B15" s="169">
        <v>586.13024911032039</v>
      </c>
      <c r="C15" s="169">
        <v>425.4404276595746</v>
      </c>
      <c r="D15" s="169">
        <v>426.98302695871945</v>
      </c>
      <c r="E15" s="169">
        <v>397.82900000000001</v>
      </c>
      <c r="F15" s="169">
        <v>367.95625117784476</v>
      </c>
      <c r="G15" s="169">
        <v>351.48108363310462</v>
      </c>
      <c r="H15" s="169">
        <v>352.22206375663876</v>
      </c>
      <c r="I15" s="2">
        <v>-4.4774799971470491E-2</v>
      </c>
      <c r="J15" s="2">
        <v>-0.17682656817390152</v>
      </c>
    </row>
    <row r="16" spans="1:10" x14ac:dyDescent="0.35">
      <c r="A16" s="10" t="s">
        <v>241</v>
      </c>
      <c r="B16" s="169">
        <v>382.36972351491926</v>
      </c>
      <c r="C16" s="169">
        <v>324.8513978723405</v>
      </c>
      <c r="D16" s="169">
        <v>346.05512855939344</v>
      </c>
      <c r="E16" s="169">
        <v>331.51100000000002</v>
      </c>
      <c r="F16" s="169">
        <v>331.05013039480667</v>
      </c>
      <c r="G16" s="169">
        <v>313.57700698334224</v>
      </c>
      <c r="H16" s="169">
        <v>308.68702008664889</v>
      </c>
      <c r="I16" s="2">
        <v>-5.2780898743722493E-2</v>
      </c>
      <c r="J16" s="2">
        <v>-9.3852449785257197E-2</v>
      </c>
    </row>
    <row r="17" spans="1:10" x14ac:dyDescent="0.35">
      <c r="A17" s="10" t="s">
        <v>242</v>
      </c>
      <c r="B17" s="169">
        <v>273.30336709553796</v>
      </c>
      <c r="C17" s="169">
        <v>224.26349414893625</v>
      </c>
      <c r="D17" s="169">
        <v>233.05762291491155</v>
      </c>
      <c r="E17" s="169">
        <v>222.66</v>
      </c>
      <c r="F17" s="169">
        <v>247.90735435113919</v>
      </c>
      <c r="G17" s="169">
        <v>218.92281413918431</v>
      </c>
      <c r="H17" s="169">
        <v>217.06375169945059</v>
      </c>
      <c r="I17" s="2">
        <v>-0.11691682276960935</v>
      </c>
      <c r="J17" s="2">
        <v>-6.0649416221359997E-2</v>
      </c>
    </row>
    <row r="18" spans="1:10" x14ac:dyDescent="0.35">
      <c r="A18" s="10" t="s">
        <v>243</v>
      </c>
      <c r="B18" s="169">
        <v>180.4636736928552</v>
      </c>
      <c r="C18" s="169">
        <v>162.02144202127664</v>
      </c>
      <c r="D18" s="169">
        <v>136.42504448188711</v>
      </c>
      <c r="E18" s="169">
        <v>152.11500000000001</v>
      </c>
      <c r="F18" s="169">
        <v>133.17665369427334</v>
      </c>
      <c r="G18" s="169">
        <v>151.36716416684251</v>
      </c>
      <c r="H18" s="169">
        <v>150.82066757526601</v>
      </c>
      <c r="I18" s="2">
        <v>0.13658933430125209</v>
      </c>
      <c r="J18" s="2">
        <v>0.10952622182900762</v>
      </c>
    </row>
    <row r="19" spans="1:10" x14ac:dyDescent="0.35">
      <c r="A19" s="10" t="s">
        <v>244</v>
      </c>
      <c r="B19" s="169">
        <v>37.205420202573237</v>
      </c>
      <c r="C19" s="169">
        <v>37.083534042553204</v>
      </c>
      <c r="D19" s="169">
        <v>40.626068239258643</v>
      </c>
      <c r="E19" s="169">
        <v>48.237000000000002</v>
      </c>
      <c r="F19" s="169">
        <v>56.017322165283041</v>
      </c>
      <c r="G19" s="169">
        <v>57.371613316192352</v>
      </c>
      <c r="H19" s="169">
        <v>58.015921253205292</v>
      </c>
      <c r="I19" s="2">
        <v>2.4176292235344343E-2</v>
      </c>
      <c r="J19" s="2">
        <v>0.41218719415116323</v>
      </c>
    </row>
    <row r="20" spans="1:10" x14ac:dyDescent="0.35">
      <c r="A20" s="10" t="s">
        <v>245</v>
      </c>
      <c r="B20" s="169">
        <v>12605.799069258146</v>
      </c>
      <c r="C20" s="169">
        <v>10179.294967021278</v>
      </c>
      <c r="D20" s="169">
        <v>12428.159005223251</v>
      </c>
      <c r="E20" s="169">
        <v>10798.433000000001</v>
      </c>
      <c r="F20" s="169">
        <v>10148.845852926983</v>
      </c>
      <c r="G20" s="169">
        <v>8697.5432829311176</v>
      </c>
      <c r="H20" s="169">
        <v>8657.0843820223545</v>
      </c>
      <c r="I20" s="2">
        <v>-0.14300173547096506</v>
      </c>
      <c r="J20" s="2">
        <v>-0.30017444423781892</v>
      </c>
    </row>
    <row r="21" spans="1:10" x14ac:dyDescent="0.35">
      <c r="C21" s="169"/>
      <c r="D21" s="169"/>
      <c r="E21" s="169"/>
      <c r="F21" s="169"/>
      <c r="G21" s="169"/>
      <c r="H21" s="169"/>
    </row>
    <row r="23" spans="1:10" x14ac:dyDescent="0.35">
      <c r="A23" t="s">
        <v>226</v>
      </c>
    </row>
  </sheetData>
  <conditionalFormatting sqref="A1">
    <cfRule type="cellIs" dxfId="1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E77B9-6380-4590-BF0D-52DF523E0C20}">
  <dimension ref="A1:E31"/>
  <sheetViews>
    <sheetView zoomScale="51" zoomScaleNormal="51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T5" sqref="T5"/>
    </sheetView>
  </sheetViews>
  <sheetFormatPr defaultRowHeight="14.5" x14ac:dyDescent="0.35"/>
  <cols>
    <col min="1" max="1" width="23.81640625" style="10" customWidth="1"/>
    <col min="2" max="4" width="13.453125" style="10" customWidth="1"/>
    <col min="5" max="5" width="9.81640625" style="10" customWidth="1"/>
    <col min="6" max="16384" width="8.7265625" style="10"/>
  </cols>
  <sheetData>
    <row r="1" spans="1:5" ht="26" x14ac:dyDescent="0.6">
      <c r="A1" s="158" t="s">
        <v>253</v>
      </c>
    </row>
    <row r="2" spans="1:5" x14ac:dyDescent="0.35">
      <c r="A2" t="s">
        <v>225</v>
      </c>
    </row>
    <row r="4" spans="1:5" x14ac:dyDescent="0.35">
      <c r="A4" s="171"/>
      <c r="B4" s="171"/>
      <c r="C4" s="171"/>
      <c r="D4" s="171"/>
      <c r="E4" s="171"/>
    </row>
    <row r="5" spans="1:5" x14ac:dyDescent="0.35">
      <c r="B5" s="10" t="s">
        <v>255</v>
      </c>
      <c r="D5" s="10" t="s">
        <v>248</v>
      </c>
      <c r="E5" s="10" t="s">
        <v>249</v>
      </c>
    </row>
    <row r="6" spans="1:5" x14ac:dyDescent="0.35">
      <c r="B6" s="169" t="s">
        <v>231</v>
      </c>
      <c r="C6" s="169" t="s">
        <v>232</v>
      </c>
      <c r="D6" s="169" t="s">
        <v>233</v>
      </c>
      <c r="E6" s="169" t="s">
        <v>234</v>
      </c>
    </row>
    <row r="7" spans="1:5" x14ac:dyDescent="0.35">
      <c r="A7" s="10" t="s">
        <v>252</v>
      </c>
      <c r="B7" s="172">
        <v>6.1497326901432183</v>
      </c>
      <c r="C7" s="172">
        <v>5.988899</v>
      </c>
      <c r="D7" s="172">
        <v>5.1683892551717747</v>
      </c>
      <c r="E7" s="172">
        <v>4.2718314755513331</v>
      </c>
    </row>
    <row r="8" spans="1:5" x14ac:dyDescent="0.35">
      <c r="A8" s="10" t="s">
        <v>250</v>
      </c>
      <c r="B8" s="172">
        <v>1.9599774550968829</v>
      </c>
      <c r="C8" s="172">
        <v>1.7590809999999999</v>
      </c>
      <c r="D8" s="172">
        <v>1.5790162241267542</v>
      </c>
      <c r="E8" s="172">
        <v>1.5644477753247326</v>
      </c>
    </row>
    <row r="9" spans="1:5" x14ac:dyDescent="0.35">
      <c r="A9" s="10" t="s">
        <v>251</v>
      </c>
      <c r="B9" s="172">
        <v>1.9086836330244314</v>
      </c>
      <c r="C9" s="172">
        <v>0.60327399999999998</v>
      </c>
      <c r="D9" s="172">
        <v>0.99395115308098358</v>
      </c>
      <c r="E9" s="172">
        <v>0.42905135340769496</v>
      </c>
    </row>
    <row r="10" spans="1:5" x14ac:dyDescent="0.35">
      <c r="A10" s="10" t="s">
        <v>118</v>
      </c>
      <c r="B10" s="172">
        <v>0.78616498230834231</v>
      </c>
      <c r="C10" s="172">
        <v>0.80249099999999818</v>
      </c>
      <c r="D10" s="172">
        <v>0.71714624455965836</v>
      </c>
      <c r="E10" s="172">
        <v>0.79388375348966478</v>
      </c>
    </row>
    <row r="11" spans="1:5" x14ac:dyDescent="0.35">
      <c r="B11" s="172"/>
      <c r="C11" s="172"/>
      <c r="D11" s="172"/>
      <c r="E11" s="172"/>
    </row>
    <row r="12" spans="1:5" x14ac:dyDescent="0.35">
      <c r="B12" s="172"/>
      <c r="C12" s="172"/>
      <c r="D12" s="172"/>
      <c r="E12" s="172"/>
    </row>
    <row r="13" spans="1:5" x14ac:dyDescent="0.35">
      <c r="A13" t="s">
        <v>254</v>
      </c>
      <c r="B13" s="172"/>
      <c r="C13" s="172"/>
      <c r="D13" s="172"/>
      <c r="E13" s="172"/>
    </row>
    <row r="14" spans="1:5" x14ac:dyDescent="0.35">
      <c r="B14" s="170"/>
      <c r="C14" s="170"/>
      <c r="D14" s="170"/>
      <c r="E14" s="170"/>
    </row>
    <row r="15" spans="1:5" x14ac:dyDescent="0.35">
      <c r="B15" s="170"/>
      <c r="C15" s="170"/>
      <c r="D15" s="170"/>
      <c r="E15" s="170"/>
    </row>
    <row r="16" spans="1:5" x14ac:dyDescent="0.35">
      <c r="B16" s="170"/>
      <c r="C16" s="169"/>
      <c r="D16" s="169"/>
      <c r="E16" s="169"/>
    </row>
    <row r="17" spans="2:5" x14ac:dyDescent="0.35">
      <c r="B17" s="170"/>
      <c r="C17" s="170"/>
      <c r="D17" s="170"/>
      <c r="E17" s="170"/>
    </row>
    <row r="18" spans="2:5" x14ac:dyDescent="0.35">
      <c r="B18" s="170"/>
      <c r="C18" s="170"/>
      <c r="D18" s="170"/>
      <c r="E18" s="170"/>
    </row>
    <row r="19" spans="2:5" x14ac:dyDescent="0.35">
      <c r="B19" s="170"/>
      <c r="C19" s="170"/>
      <c r="D19" s="170"/>
      <c r="E19" s="170"/>
    </row>
    <row r="20" spans="2:5" x14ac:dyDescent="0.35">
      <c r="B20" s="169"/>
      <c r="C20" s="169"/>
      <c r="D20" s="169"/>
      <c r="E20" s="169"/>
    </row>
    <row r="21" spans="2:5" x14ac:dyDescent="0.35">
      <c r="B21" s="169"/>
      <c r="C21" s="169"/>
      <c r="D21" s="169"/>
      <c r="E21" s="169"/>
    </row>
    <row r="22" spans="2:5" x14ac:dyDescent="0.35">
      <c r="B22" s="169"/>
      <c r="C22" s="169"/>
      <c r="D22" s="169"/>
      <c r="E22" s="169"/>
    </row>
    <row r="23" spans="2:5" x14ac:dyDescent="0.35">
      <c r="B23" s="172"/>
      <c r="C23" s="172"/>
      <c r="D23" s="172"/>
      <c r="E23" s="172"/>
    </row>
    <row r="24" spans="2:5" x14ac:dyDescent="0.35">
      <c r="B24" s="172"/>
      <c r="C24" s="172"/>
      <c r="D24" s="172"/>
      <c r="E24" s="172"/>
    </row>
    <row r="25" spans="2:5" x14ac:dyDescent="0.35">
      <c r="B25" s="170"/>
      <c r="C25" s="170"/>
      <c r="D25" s="170"/>
      <c r="E25" s="170"/>
    </row>
    <row r="31" spans="2:5" x14ac:dyDescent="0.35">
      <c r="B31" s="173"/>
      <c r="C31" s="173"/>
      <c r="D31" s="173"/>
      <c r="E31" s="173"/>
    </row>
  </sheetData>
  <mergeCells count="1">
    <mergeCell ref="A4:E4"/>
  </mergeCells>
  <conditionalFormatting sqref="A1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81A08-BAB4-4F92-80AE-8292E40E8674}">
  <dimension ref="A1:I18"/>
  <sheetViews>
    <sheetView zoomScale="69" zoomScaleNormal="69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4.5" x14ac:dyDescent="0.35"/>
  <cols>
    <col min="1" max="1" width="8.7265625" style="10"/>
    <col min="2" max="2" width="9" style="10" bestFit="1" customWidth="1"/>
    <col min="3" max="3" width="8.81640625" style="10" bestFit="1" customWidth="1"/>
    <col min="4" max="8" width="9" style="10" bestFit="1" customWidth="1"/>
    <col min="9" max="9" width="9.54296875" style="10" customWidth="1"/>
    <col min="10" max="16384" width="8.7265625" style="10"/>
  </cols>
  <sheetData>
    <row r="1" spans="1:9" ht="26" x14ac:dyDescent="0.6">
      <c r="A1" s="158" t="s">
        <v>172</v>
      </c>
    </row>
    <row r="4" spans="1:9" x14ac:dyDescent="0.35">
      <c r="C4" s="10" t="s">
        <v>163</v>
      </c>
      <c r="D4" s="10" t="s">
        <v>164</v>
      </c>
      <c r="E4" s="10" t="s">
        <v>165</v>
      </c>
      <c r="F4" s="10" t="s">
        <v>166</v>
      </c>
      <c r="G4" s="10" t="s">
        <v>167</v>
      </c>
      <c r="H4" s="10" t="s">
        <v>168</v>
      </c>
      <c r="I4" s="10" t="s">
        <v>20</v>
      </c>
    </row>
    <row r="5" spans="1:9" x14ac:dyDescent="0.35">
      <c r="A5" s="10" t="s">
        <v>169</v>
      </c>
      <c r="B5" s="10" t="s">
        <v>37</v>
      </c>
      <c r="C5" s="10">
        <v>34.546102999999995</v>
      </c>
      <c r="D5" s="10">
        <v>100.25155699999999</v>
      </c>
      <c r="E5" s="10">
        <v>81.735409000000018</v>
      </c>
      <c r="F5" s="10">
        <v>0</v>
      </c>
      <c r="G5" s="10">
        <v>0</v>
      </c>
      <c r="H5" s="10">
        <v>0</v>
      </c>
      <c r="I5" s="10">
        <v>216.53306899999993</v>
      </c>
    </row>
    <row r="6" spans="1:9" x14ac:dyDescent="0.35">
      <c r="B6" s="10" t="s">
        <v>36</v>
      </c>
      <c r="C6" s="10">
        <v>81.067049000000011</v>
      </c>
      <c r="D6" s="10">
        <v>315.75511600000016</v>
      </c>
      <c r="E6" s="10">
        <v>164.68408799999992</v>
      </c>
      <c r="F6" s="10">
        <v>276.16130099999998</v>
      </c>
      <c r="G6" s="10">
        <v>149.47957500000001</v>
      </c>
      <c r="H6" s="10">
        <v>103.28454600000001</v>
      </c>
      <c r="I6" s="10">
        <v>1090.4316750000007</v>
      </c>
    </row>
    <row r="7" spans="1:9" x14ac:dyDescent="0.35">
      <c r="B7" s="10" t="s">
        <v>35</v>
      </c>
      <c r="C7" s="10">
        <v>184.81391899999991</v>
      </c>
      <c r="D7" s="10">
        <v>590.38285800000017</v>
      </c>
      <c r="E7" s="10">
        <v>291.34328199999999</v>
      </c>
      <c r="F7" s="10">
        <v>104.88242400000003</v>
      </c>
      <c r="G7" s="10">
        <v>84.316089000000005</v>
      </c>
      <c r="H7" s="10">
        <v>15.40052</v>
      </c>
      <c r="I7" s="10">
        <v>1269.1389430000015</v>
      </c>
    </row>
    <row r="8" spans="1:9" x14ac:dyDescent="0.35">
      <c r="B8" s="10" t="s">
        <v>34</v>
      </c>
      <c r="C8" s="10">
        <v>183.65111400000001</v>
      </c>
      <c r="D8" s="10">
        <v>970.96346099999857</v>
      </c>
      <c r="E8" s="10">
        <v>482.61761299999972</v>
      </c>
      <c r="F8" s="10">
        <v>122.35631500000002</v>
      </c>
      <c r="G8" s="10">
        <v>17.303500999999997</v>
      </c>
      <c r="H8" s="10">
        <v>0</v>
      </c>
      <c r="I8" s="10">
        <v>1774.8917419999977</v>
      </c>
    </row>
    <row r="9" spans="1:9" x14ac:dyDescent="0.35">
      <c r="B9" s="10" t="s">
        <v>33</v>
      </c>
      <c r="C9" s="10">
        <v>378.11366399999991</v>
      </c>
      <c r="D9" s="10">
        <v>2009.1768199999997</v>
      </c>
      <c r="E9" s="10">
        <v>2595.437453999999</v>
      </c>
      <c r="F9" s="10">
        <v>2110.6707120000005</v>
      </c>
      <c r="G9" s="10">
        <v>763.12594900000011</v>
      </c>
      <c r="H9" s="10">
        <v>268.66841999999991</v>
      </c>
      <c r="I9" s="10">
        <v>8116.1902850000106</v>
      </c>
    </row>
    <row r="10" spans="1:9" x14ac:dyDescent="0.35">
      <c r="B10" s="10">
        <v>2023</v>
      </c>
      <c r="C10" s="10">
        <v>611.7337540000002</v>
      </c>
      <c r="D10" s="10">
        <v>2766.8440169999999</v>
      </c>
      <c r="E10" s="10">
        <v>5602.4062210000029</v>
      </c>
      <c r="F10" s="10">
        <v>4025.6558780000028</v>
      </c>
      <c r="G10" s="10">
        <v>2356.3470120000006</v>
      </c>
      <c r="H10" s="10">
        <v>1215.856358</v>
      </c>
      <c r="I10" s="10">
        <v>16561.839643999887</v>
      </c>
    </row>
    <row r="11" spans="1:9" x14ac:dyDescent="0.35">
      <c r="A11" s="10" t="s">
        <v>66</v>
      </c>
    </row>
    <row r="12" spans="1:9" x14ac:dyDescent="0.35">
      <c r="A12" s="10" t="s">
        <v>170</v>
      </c>
      <c r="B12" s="10" t="s">
        <v>75</v>
      </c>
      <c r="C12" s="10">
        <v>62.36942599999999</v>
      </c>
      <c r="D12" s="10">
        <v>572.64540499999998</v>
      </c>
      <c r="E12" s="10">
        <v>2111.1486050000017</v>
      </c>
      <c r="F12" s="10">
        <v>1749.2454530000016</v>
      </c>
      <c r="G12" s="10">
        <v>902.55195300000059</v>
      </c>
      <c r="H12" s="10">
        <v>358.54114200000004</v>
      </c>
      <c r="I12" s="10">
        <v>5750.5008690000013</v>
      </c>
    </row>
    <row r="13" spans="1:9" x14ac:dyDescent="0.35">
      <c r="B13" s="10" t="s">
        <v>74</v>
      </c>
      <c r="C13" s="10">
        <v>126.52751799999999</v>
      </c>
      <c r="D13" s="10">
        <v>588.27722399999959</v>
      </c>
      <c r="E13" s="10">
        <v>1498.6351240000001</v>
      </c>
      <c r="F13" s="10">
        <v>1126.4110780000005</v>
      </c>
      <c r="G13" s="10">
        <v>824.81220099999973</v>
      </c>
      <c r="H13" s="10">
        <v>563.22267500000009</v>
      </c>
      <c r="I13" s="10">
        <v>4724.8851000000113</v>
      </c>
    </row>
    <row r="14" spans="1:9" x14ac:dyDescent="0.35">
      <c r="B14" s="10" t="s">
        <v>64</v>
      </c>
      <c r="C14" s="10">
        <v>272.07668100000012</v>
      </c>
      <c r="D14" s="10">
        <v>792.71308600000009</v>
      </c>
      <c r="E14" s="10">
        <v>1318.339824000001</v>
      </c>
      <c r="F14" s="10">
        <v>812.13977000000068</v>
      </c>
      <c r="G14" s="10">
        <v>539.99561200000016</v>
      </c>
      <c r="H14" s="10">
        <v>267.54556400000001</v>
      </c>
      <c r="I14" s="10">
        <v>3995.8091510000058</v>
      </c>
    </row>
    <row r="15" spans="1:9" x14ac:dyDescent="0.35">
      <c r="B15" s="10" t="s">
        <v>65</v>
      </c>
      <c r="C15" s="10">
        <v>150.76012900000006</v>
      </c>
      <c r="D15" s="10">
        <v>813.208302</v>
      </c>
      <c r="E15" s="10">
        <v>674.28266800000006</v>
      </c>
      <c r="F15" s="10">
        <v>337.85957700000012</v>
      </c>
      <c r="G15" s="10">
        <v>88.987245999999999</v>
      </c>
      <c r="H15" s="10">
        <v>26.546976999999998</v>
      </c>
      <c r="I15" s="10">
        <v>2090.6445240000012</v>
      </c>
    </row>
    <row r="18" spans="1:1" x14ac:dyDescent="0.35">
      <c r="A18" s="10" t="s">
        <v>171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E509A-91CD-4E00-B90A-14185AA9FB7C}">
  <sheetPr>
    <pageSetUpPr fitToPage="1"/>
  </sheetPr>
  <dimension ref="A1:EY71"/>
  <sheetViews>
    <sheetView zoomScale="69" zoomScaleNormal="69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A16" sqref="A16"/>
    </sheetView>
  </sheetViews>
  <sheetFormatPr defaultColWidth="9.1796875" defaultRowHeight="18" customHeight="1" x14ac:dyDescent="0.35"/>
  <cols>
    <col min="1" max="1" width="17" style="136" customWidth="1"/>
    <col min="2" max="6" width="10.7265625" style="136" customWidth="1"/>
    <col min="7" max="10" width="10.81640625" style="8" customWidth="1"/>
    <col min="11" max="153" width="10.81640625" style="136" customWidth="1"/>
    <col min="154" max="16384" width="9.1796875" style="136"/>
  </cols>
  <sheetData>
    <row r="1" spans="1:76" ht="26" x14ac:dyDescent="0.6">
      <c r="A1" s="158" t="s">
        <v>173</v>
      </c>
    </row>
    <row r="2" spans="1:76" ht="18" customHeight="1" x14ac:dyDescent="0.35">
      <c r="A2" s="151"/>
    </row>
    <row r="3" spans="1:76" ht="18" customHeight="1" x14ac:dyDescent="0.35">
      <c r="B3" s="149"/>
      <c r="C3" s="149"/>
      <c r="D3" s="149"/>
      <c r="E3" s="149"/>
      <c r="F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</row>
    <row r="4" spans="1:76" ht="23" x14ac:dyDescent="0.35">
      <c r="A4" s="150"/>
      <c r="B4" s="159" t="s">
        <v>137</v>
      </c>
      <c r="C4" s="150">
        <v>2020</v>
      </c>
      <c r="D4" s="150">
        <v>2021</v>
      </c>
      <c r="E4" s="150">
        <v>2022</v>
      </c>
      <c r="F4" s="150">
        <v>2023</v>
      </c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</row>
    <row r="5" spans="1:76" ht="23" x14ac:dyDescent="0.35">
      <c r="A5" s="156" t="s">
        <v>138</v>
      </c>
      <c r="B5" s="155">
        <v>1.4915141080899641E-2</v>
      </c>
      <c r="C5" s="154">
        <v>0.17843764146727636</v>
      </c>
      <c r="D5" s="154">
        <v>7.4423129140716027E-2</v>
      </c>
      <c r="E5" s="154">
        <v>8.826262235266169E-3</v>
      </c>
      <c r="F5" s="154">
        <v>-0.12171671760176417</v>
      </c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</row>
    <row r="6" spans="1:76" ht="23" x14ac:dyDescent="0.35">
      <c r="A6" s="156" t="s">
        <v>139</v>
      </c>
      <c r="B6" s="155">
        <v>-6.396716049493878E-3</v>
      </c>
      <c r="C6" s="154">
        <v>-0.12263217255135717</v>
      </c>
      <c r="D6" s="154">
        <v>0.11973544813305836</v>
      </c>
      <c r="E6" s="154">
        <v>-7.1453980889666702E-2</v>
      </c>
      <c r="F6" s="155">
        <v>-2.7358663272312178E-3</v>
      </c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</row>
    <row r="7" spans="1:76" ht="34.5" x14ac:dyDescent="0.35">
      <c r="A7" s="156" t="s">
        <v>140</v>
      </c>
      <c r="B7" s="155">
        <v>2.6678410321394619E-3</v>
      </c>
      <c r="C7" s="154">
        <v>-0.1173577529532881</v>
      </c>
      <c r="D7" s="154">
        <v>6.6905580247131891E-2</v>
      </c>
      <c r="E7" s="155">
        <v>-3.6832356977820613E-3</v>
      </c>
      <c r="F7" s="155">
        <v>4.506955937247703E-3</v>
      </c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</row>
    <row r="8" spans="1:76" ht="23" x14ac:dyDescent="0.35">
      <c r="A8" s="156" t="s">
        <v>141</v>
      </c>
      <c r="B8" s="155">
        <v>-1.4531905706521298E-2</v>
      </c>
      <c r="C8" s="154">
        <v>-5.7689033802235778E-2</v>
      </c>
      <c r="D8" s="154">
        <v>1.9040047461466925E-2</v>
      </c>
      <c r="E8" s="154">
        <v>-2.4686507124780044E-2</v>
      </c>
      <c r="F8" s="154">
        <v>-3.7901727239157301E-2</v>
      </c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</row>
    <row r="9" spans="1:76" ht="23" x14ac:dyDescent="0.35">
      <c r="A9" s="156" t="s">
        <v>142</v>
      </c>
      <c r="B9" s="155">
        <v>-2.3301616034320682E-2</v>
      </c>
      <c r="C9" s="154">
        <v>-0.17794884293726554</v>
      </c>
      <c r="D9" s="154">
        <v>-2.0490820070497184E-2</v>
      </c>
      <c r="E9" s="154">
        <v>-3.3813966336670886E-2</v>
      </c>
      <c r="F9" s="154">
        <v>5.6011360583732017E-3</v>
      </c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</row>
    <row r="10" spans="1:76" ht="23" x14ac:dyDescent="0.35">
      <c r="A10" s="156" t="s">
        <v>143</v>
      </c>
      <c r="B10" s="155">
        <v>1.9735040599024867E-3</v>
      </c>
      <c r="C10" s="154">
        <v>-0.11984588577754618</v>
      </c>
      <c r="D10" s="154">
        <v>6.2111618364315779E-2</v>
      </c>
      <c r="E10" s="154">
        <v>3.5116965835229719E-2</v>
      </c>
      <c r="F10" s="154">
        <v>-1.6991248523082425E-2</v>
      </c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</row>
    <row r="11" spans="1:76" ht="23" x14ac:dyDescent="0.35">
      <c r="A11" s="156" t="s">
        <v>144</v>
      </c>
      <c r="B11" s="155">
        <v>1.2184581801658156E-2</v>
      </c>
      <c r="C11" s="154">
        <v>-0.15286833387860943</v>
      </c>
      <c r="D11" s="154">
        <v>4.9982144803028872E-2</v>
      </c>
      <c r="E11" s="154">
        <v>8.2750605610918404E-2</v>
      </c>
      <c r="F11" s="154">
        <v>4.3358010918787881E-2</v>
      </c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</row>
    <row r="12" spans="1:76" ht="34.5" x14ac:dyDescent="0.35">
      <c r="A12" s="156" t="s">
        <v>145</v>
      </c>
      <c r="B12" s="155">
        <v>2.4657428132797587E-2</v>
      </c>
      <c r="C12" s="154">
        <v>8.7989837620907618E-3</v>
      </c>
      <c r="D12" s="154">
        <v>2.5148920584062484E-2</v>
      </c>
      <c r="E12" s="154">
        <v>3.4331584568656925E-2</v>
      </c>
      <c r="F12" s="154">
        <v>1.7787405111712173E-2</v>
      </c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</row>
    <row r="13" spans="1:76" ht="34.5" x14ac:dyDescent="0.35">
      <c r="A13" s="156" t="s">
        <v>146</v>
      </c>
      <c r="B13" s="155">
        <v>1.6269866066721095E-2</v>
      </c>
      <c r="C13" s="154">
        <v>1.0582987733204874E-2</v>
      </c>
      <c r="D13" s="154">
        <v>3.5989222917343078E-4</v>
      </c>
      <c r="E13" s="154">
        <v>5.1498087756951527E-4</v>
      </c>
      <c r="F13" s="154">
        <v>2.3929274703897718E-3</v>
      </c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</row>
    <row r="14" spans="1:76" ht="34.5" x14ac:dyDescent="0.35">
      <c r="A14" s="156" t="s">
        <v>147</v>
      </c>
      <c r="B14" s="155">
        <v>1.1197158182284506E-2</v>
      </c>
      <c r="C14" s="154">
        <v>-1.7037207831604118E-2</v>
      </c>
      <c r="D14" s="154">
        <v>5.3497219553366726E-2</v>
      </c>
      <c r="E14" s="154">
        <v>2.6291122003796019E-2</v>
      </c>
      <c r="F14" s="154">
        <v>1.9785818928632626E-2</v>
      </c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</row>
    <row r="15" spans="1:76" ht="18" customHeight="1" x14ac:dyDescent="0.35">
      <c r="A15" s="150"/>
      <c r="B15" s="155"/>
      <c r="C15" s="150"/>
      <c r="D15" s="150"/>
      <c r="E15" s="150"/>
      <c r="F15" s="150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</row>
    <row r="16" spans="1:76" ht="18" customHeight="1" x14ac:dyDescent="0.35">
      <c r="A16" t="s">
        <v>176</v>
      </c>
      <c r="B16" s="150"/>
      <c r="C16" s="150"/>
      <c r="D16" s="150"/>
      <c r="E16" s="150"/>
      <c r="F16" s="150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</row>
    <row r="17" spans="1:155" ht="18" customHeight="1" x14ac:dyDescent="0.35">
      <c r="A17" s="126"/>
      <c r="B17" s="126"/>
      <c r="C17" s="126"/>
      <c r="D17" s="126"/>
      <c r="E17" s="126"/>
      <c r="F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  <c r="DF17" s="126"/>
      <c r="DG17" s="126"/>
      <c r="DH17" s="126"/>
      <c r="DI17" s="126"/>
      <c r="DJ17" s="126"/>
      <c r="DK17" s="126"/>
      <c r="DL17" s="126"/>
      <c r="DM17" s="126"/>
      <c r="DN17" s="126"/>
      <c r="DO17" s="126"/>
      <c r="DP17" s="126"/>
      <c r="DQ17" s="126"/>
      <c r="DR17" s="126"/>
      <c r="DS17" s="126"/>
      <c r="DT17" s="126"/>
      <c r="DU17" s="126"/>
      <c r="DV17" s="126"/>
      <c r="DW17" s="126"/>
      <c r="DX17" s="126"/>
      <c r="DY17" s="126"/>
      <c r="DZ17" s="126"/>
      <c r="EA17" s="126"/>
      <c r="EB17" s="126"/>
      <c r="EC17" s="126"/>
      <c r="ED17" s="126"/>
      <c r="EE17" s="126"/>
      <c r="EF17" s="126"/>
      <c r="EG17" s="126"/>
      <c r="EH17" s="126"/>
      <c r="EI17" s="126"/>
      <c r="EJ17" s="126"/>
      <c r="EK17" s="126"/>
      <c r="EL17" s="126"/>
      <c r="EM17" s="126"/>
      <c r="EN17" s="126"/>
      <c r="EO17" s="126"/>
      <c r="EP17" s="126"/>
      <c r="EQ17" s="126"/>
      <c r="ER17" s="126"/>
      <c r="ES17" s="126"/>
      <c r="ET17" s="126"/>
      <c r="EU17" s="126"/>
      <c r="EV17" s="126"/>
      <c r="EW17" s="126"/>
      <c r="EX17" s="126"/>
      <c r="EY17" s="126"/>
    </row>
    <row r="18" spans="1:155" ht="18" customHeight="1" x14ac:dyDescent="0.35">
      <c r="A18" s="126"/>
      <c r="B18" s="126"/>
      <c r="C18" s="126"/>
      <c r="D18" s="126"/>
      <c r="E18" s="126"/>
      <c r="F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6"/>
      <c r="DJ18" s="126"/>
      <c r="DK18" s="126"/>
      <c r="DL18" s="126"/>
      <c r="DM18" s="126"/>
      <c r="DN18" s="126"/>
      <c r="DO18" s="126"/>
      <c r="DP18" s="126"/>
      <c r="DQ18" s="126"/>
      <c r="DR18" s="126"/>
      <c r="DS18" s="126"/>
      <c r="DT18" s="126"/>
      <c r="DU18" s="126"/>
      <c r="DV18" s="126"/>
      <c r="DW18" s="126"/>
      <c r="DX18" s="126"/>
      <c r="DY18" s="126"/>
      <c r="DZ18" s="126"/>
      <c r="EA18" s="126"/>
      <c r="EB18" s="126"/>
      <c r="EC18" s="126"/>
      <c r="ED18" s="126"/>
      <c r="EE18" s="126"/>
      <c r="EF18" s="126"/>
      <c r="EG18" s="126"/>
      <c r="EH18" s="126"/>
      <c r="EI18" s="126"/>
      <c r="EJ18" s="126"/>
      <c r="EK18" s="126"/>
      <c r="EL18" s="126"/>
      <c r="EM18" s="126"/>
      <c r="EN18" s="126"/>
      <c r="EO18" s="126"/>
      <c r="EP18" s="126"/>
      <c r="EQ18" s="126"/>
      <c r="ER18" s="126"/>
      <c r="ES18" s="126"/>
      <c r="ET18" s="126"/>
      <c r="EU18" s="126"/>
      <c r="EV18" s="126"/>
      <c r="EW18" s="126"/>
      <c r="EX18" s="126"/>
      <c r="EY18" s="126"/>
    </row>
    <row r="19" spans="1:155" ht="18" customHeight="1" x14ac:dyDescent="0.35">
      <c r="A19" s="126"/>
      <c r="B19" s="126"/>
      <c r="C19" s="126"/>
      <c r="D19" s="126"/>
      <c r="E19" s="126"/>
      <c r="F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6"/>
      <c r="EA19" s="126"/>
      <c r="EB19" s="126"/>
      <c r="EC19" s="126"/>
      <c r="ED19" s="126"/>
      <c r="EE19" s="126"/>
      <c r="EF19" s="126"/>
      <c r="EG19" s="126"/>
      <c r="EH19" s="126"/>
      <c r="EI19" s="126"/>
      <c r="EJ19" s="126"/>
      <c r="EK19" s="126"/>
      <c r="EL19" s="126"/>
      <c r="EM19" s="126"/>
      <c r="EN19" s="126"/>
      <c r="EO19" s="126"/>
      <c r="EP19" s="126"/>
      <c r="EQ19" s="126"/>
      <c r="ER19" s="126"/>
      <c r="ES19" s="126"/>
      <c r="ET19" s="126"/>
      <c r="EU19" s="126"/>
      <c r="EV19" s="126"/>
      <c r="EW19" s="126"/>
      <c r="EX19" s="126"/>
      <c r="EY19" s="126"/>
    </row>
    <row r="20" spans="1:155" ht="18" customHeight="1" x14ac:dyDescent="0.35">
      <c r="A20" s="126"/>
      <c r="B20" s="126"/>
      <c r="C20" s="126"/>
      <c r="D20" s="126"/>
      <c r="E20" s="126"/>
      <c r="F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6"/>
      <c r="EF20" s="126"/>
      <c r="EG20" s="126"/>
      <c r="EH20" s="126"/>
      <c r="EI20" s="126"/>
      <c r="EJ20" s="126"/>
      <c r="EK20" s="126"/>
      <c r="EL20" s="126"/>
      <c r="EM20" s="126"/>
      <c r="EN20" s="126"/>
      <c r="EO20" s="126"/>
      <c r="EP20" s="126"/>
      <c r="EQ20" s="126"/>
      <c r="ER20" s="126"/>
      <c r="ES20" s="126"/>
      <c r="ET20" s="126"/>
      <c r="EU20" s="126"/>
      <c r="EV20" s="126"/>
      <c r="EW20" s="126"/>
      <c r="EX20" s="126"/>
      <c r="EY20" s="126"/>
    </row>
    <row r="21" spans="1:155" ht="18" customHeight="1" x14ac:dyDescent="0.35">
      <c r="A21" s="126"/>
      <c r="B21" s="126"/>
      <c r="C21" s="126"/>
      <c r="D21" s="126"/>
      <c r="E21" s="126"/>
      <c r="F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</row>
    <row r="22" spans="1:155" ht="18" customHeight="1" x14ac:dyDescent="0.35">
      <c r="A22" s="126"/>
      <c r="B22" s="126"/>
      <c r="C22" s="126"/>
      <c r="D22" s="126"/>
      <c r="E22" s="126"/>
      <c r="F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26"/>
      <c r="ER22" s="126"/>
      <c r="ES22" s="126"/>
      <c r="ET22" s="126"/>
      <c r="EU22" s="126"/>
      <c r="EV22" s="126"/>
      <c r="EW22" s="126"/>
      <c r="EX22" s="126"/>
      <c r="EY22" s="126"/>
    </row>
    <row r="23" spans="1:155" ht="18" customHeight="1" x14ac:dyDescent="0.35">
      <c r="A23" s="126"/>
      <c r="B23" s="126"/>
      <c r="C23" s="126"/>
      <c r="D23" s="126"/>
      <c r="E23" s="126"/>
      <c r="F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  <c r="DB23" s="126"/>
      <c r="DC23" s="126"/>
      <c r="DD23" s="126"/>
      <c r="DE23" s="126"/>
      <c r="DF23" s="126"/>
      <c r="DG23" s="126"/>
      <c r="DH23" s="126"/>
      <c r="DI23" s="126"/>
      <c r="DJ23" s="126"/>
      <c r="DK23" s="126"/>
      <c r="DL23" s="126"/>
      <c r="DM23" s="126"/>
      <c r="DN23" s="126"/>
      <c r="DO23" s="126"/>
      <c r="DP23" s="126"/>
      <c r="DQ23" s="126"/>
      <c r="DR23" s="126"/>
      <c r="DS23" s="126"/>
      <c r="DT23" s="126"/>
      <c r="DU23" s="126"/>
      <c r="DV23" s="126"/>
      <c r="DW23" s="126"/>
      <c r="DX23" s="126"/>
      <c r="DY23" s="126"/>
      <c r="DZ23" s="126"/>
      <c r="EA23" s="126"/>
      <c r="EB23" s="126"/>
      <c r="EC23" s="126"/>
      <c r="ED23" s="126"/>
      <c r="EE23" s="126"/>
      <c r="EF23" s="126"/>
      <c r="EG23" s="126"/>
      <c r="EH23" s="126"/>
      <c r="EI23" s="126"/>
      <c r="EJ23" s="126"/>
      <c r="EK23" s="126"/>
      <c r="EL23" s="126"/>
      <c r="EM23" s="126"/>
      <c r="EN23" s="126"/>
      <c r="EO23" s="126"/>
      <c r="EP23" s="126"/>
      <c r="EQ23" s="126"/>
      <c r="ER23" s="126"/>
      <c r="ES23" s="126"/>
      <c r="ET23" s="126"/>
      <c r="EU23" s="126"/>
      <c r="EV23" s="126"/>
      <c r="EW23" s="126"/>
      <c r="EX23" s="126"/>
      <c r="EY23" s="126"/>
    </row>
    <row r="24" spans="1:155" ht="18" customHeight="1" x14ac:dyDescent="0.35">
      <c r="A24" s="126"/>
      <c r="B24" s="126"/>
      <c r="C24" s="126"/>
      <c r="D24" s="126"/>
      <c r="E24" s="126"/>
      <c r="F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  <c r="DH24" s="126"/>
      <c r="DI24" s="126"/>
      <c r="DJ24" s="126"/>
      <c r="DK24" s="126"/>
      <c r="DL24" s="126"/>
      <c r="DM24" s="126"/>
      <c r="DN24" s="126"/>
      <c r="DO24" s="126"/>
      <c r="DP24" s="126"/>
      <c r="DQ24" s="126"/>
      <c r="DR24" s="126"/>
      <c r="DS24" s="126"/>
      <c r="DT24" s="126"/>
      <c r="DU24" s="126"/>
      <c r="DV24" s="126"/>
      <c r="DW24" s="126"/>
      <c r="DX24" s="126"/>
      <c r="DY24" s="126"/>
      <c r="DZ24" s="126"/>
      <c r="EA24" s="126"/>
      <c r="EB24" s="126"/>
      <c r="EC24" s="126"/>
      <c r="ED24" s="126"/>
      <c r="EE24" s="126"/>
      <c r="EF24" s="126"/>
      <c r="EG24" s="126"/>
      <c r="EH24" s="126"/>
      <c r="EI24" s="126"/>
      <c r="EJ24" s="126"/>
      <c r="EK24" s="126"/>
      <c r="EL24" s="126"/>
      <c r="EM24" s="126"/>
      <c r="EN24" s="126"/>
      <c r="EO24" s="126"/>
      <c r="EP24" s="126"/>
      <c r="EQ24" s="126"/>
      <c r="ER24" s="126"/>
      <c r="ES24" s="126"/>
      <c r="ET24" s="126"/>
      <c r="EU24" s="126"/>
      <c r="EV24" s="126"/>
      <c r="EW24" s="126"/>
      <c r="EX24" s="126"/>
      <c r="EY24" s="126"/>
    </row>
    <row r="25" spans="1:155" ht="18" customHeight="1" x14ac:dyDescent="0.35">
      <c r="A25" s="126"/>
      <c r="B25" s="126"/>
      <c r="C25" s="126"/>
      <c r="D25" s="126"/>
      <c r="E25" s="126"/>
      <c r="F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126"/>
      <c r="DN25" s="126"/>
      <c r="DO25" s="126"/>
      <c r="DP25" s="126"/>
      <c r="DQ25" s="126"/>
      <c r="DR25" s="126"/>
      <c r="DS25" s="126"/>
      <c r="DT25" s="126"/>
      <c r="DU25" s="126"/>
      <c r="DV25" s="126"/>
      <c r="DW25" s="126"/>
      <c r="DX25" s="126"/>
      <c r="DY25" s="126"/>
      <c r="DZ25" s="126"/>
      <c r="EA25" s="126"/>
      <c r="EB25" s="126"/>
      <c r="EC25" s="126"/>
      <c r="ED25" s="126"/>
      <c r="EE25" s="126"/>
      <c r="EF25" s="126"/>
      <c r="EG25" s="126"/>
      <c r="EH25" s="126"/>
      <c r="EI25" s="126"/>
      <c r="EJ25" s="126"/>
      <c r="EK25" s="126"/>
      <c r="EL25" s="126"/>
      <c r="EM25" s="126"/>
      <c r="EN25" s="126"/>
      <c r="EO25" s="126"/>
      <c r="EP25" s="126"/>
      <c r="EQ25" s="126"/>
      <c r="ER25" s="126"/>
      <c r="ES25" s="126"/>
      <c r="ET25" s="126"/>
      <c r="EU25" s="126"/>
      <c r="EV25" s="126"/>
      <c r="EW25" s="126"/>
      <c r="EX25" s="126"/>
      <c r="EY25" s="126"/>
    </row>
    <row r="26" spans="1:155" ht="18" customHeight="1" x14ac:dyDescent="0.35">
      <c r="A26" s="126"/>
      <c r="B26" s="126"/>
      <c r="C26" s="126"/>
      <c r="D26" s="126"/>
      <c r="E26" s="126"/>
      <c r="F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126"/>
      <c r="DD26" s="126"/>
      <c r="DE26" s="126"/>
      <c r="DF26" s="126"/>
      <c r="DG26" s="126"/>
      <c r="DH26" s="126"/>
      <c r="DI26" s="126"/>
      <c r="DJ26" s="126"/>
      <c r="DK26" s="126"/>
      <c r="DL26" s="126"/>
      <c r="DM26" s="126"/>
      <c r="DN26" s="126"/>
      <c r="DO26" s="126"/>
      <c r="DP26" s="126"/>
      <c r="DQ26" s="126"/>
      <c r="DR26" s="126"/>
      <c r="DS26" s="126"/>
      <c r="DT26" s="126"/>
      <c r="DU26" s="126"/>
      <c r="DV26" s="126"/>
      <c r="DW26" s="126"/>
      <c r="DX26" s="126"/>
      <c r="DY26" s="126"/>
      <c r="DZ26" s="126"/>
      <c r="EA26" s="126"/>
      <c r="EB26" s="126"/>
      <c r="EC26" s="126"/>
      <c r="ED26" s="126"/>
      <c r="EE26" s="126"/>
      <c r="EF26" s="126"/>
      <c r="EG26" s="126"/>
      <c r="EH26" s="126"/>
      <c r="EI26" s="126"/>
      <c r="EJ26" s="126"/>
      <c r="EK26" s="126"/>
      <c r="EL26" s="126"/>
      <c r="EM26" s="126"/>
      <c r="EN26" s="126"/>
      <c r="EO26" s="126"/>
      <c r="EP26" s="126"/>
      <c r="EQ26" s="126"/>
      <c r="ER26" s="126"/>
      <c r="ES26" s="126"/>
      <c r="ET26" s="126"/>
      <c r="EU26" s="126"/>
      <c r="EV26" s="126"/>
      <c r="EW26" s="126"/>
      <c r="EX26" s="126"/>
      <c r="EY26" s="126"/>
    </row>
    <row r="27" spans="1:155" s="138" customFormat="1" ht="18" customHeight="1" x14ac:dyDescent="0.35">
      <c r="A27" s="122"/>
      <c r="B27" s="122"/>
      <c r="C27" s="122"/>
      <c r="D27" s="122"/>
      <c r="E27" s="122"/>
      <c r="F27" s="122"/>
      <c r="G27" s="8"/>
      <c r="H27" s="8"/>
      <c r="I27" s="8"/>
      <c r="J27" s="8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6"/>
      <c r="AH27" s="126"/>
      <c r="AI27" s="126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22"/>
      <c r="CI27" s="122"/>
      <c r="CJ27" s="122"/>
      <c r="CK27" s="122"/>
      <c r="CL27" s="122"/>
      <c r="CM27" s="122"/>
      <c r="CN27" s="122"/>
      <c r="CO27" s="122"/>
      <c r="CP27" s="122"/>
      <c r="CQ27" s="122"/>
      <c r="CR27" s="122"/>
      <c r="CS27" s="122"/>
      <c r="CT27" s="122"/>
      <c r="CU27" s="122"/>
      <c r="CV27" s="122"/>
      <c r="CW27" s="122"/>
      <c r="CX27" s="122"/>
      <c r="CY27" s="122"/>
      <c r="CZ27" s="122"/>
      <c r="DA27" s="122"/>
      <c r="DB27" s="122"/>
      <c r="DC27" s="122"/>
      <c r="DD27" s="122"/>
      <c r="DE27" s="122"/>
      <c r="DF27" s="122"/>
      <c r="DG27" s="122"/>
      <c r="DH27" s="122"/>
      <c r="DI27" s="122"/>
      <c r="DJ27" s="122"/>
      <c r="DK27" s="122"/>
      <c r="DL27" s="122"/>
      <c r="DM27" s="122"/>
      <c r="DN27" s="122"/>
      <c r="DO27" s="122"/>
      <c r="DP27" s="122"/>
      <c r="DQ27" s="122"/>
      <c r="DR27" s="122"/>
      <c r="DS27" s="122"/>
      <c r="DT27" s="122"/>
      <c r="DU27" s="122"/>
      <c r="DV27" s="122"/>
      <c r="DW27" s="122"/>
      <c r="DX27" s="122"/>
      <c r="DY27" s="122"/>
      <c r="DZ27" s="122"/>
      <c r="EA27" s="122"/>
      <c r="EB27" s="122"/>
      <c r="EC27" s="122"/>
      <c r="ED27" s="122"/>
      <c r="EE27" s="122"/>
      <c r="EF27" s="122"/>
      <c r="EG27" s="122"/>
      <c r="EH27" s="122"/>
      <c r="EI27" s="122"/>
      <c r="EJ27" s="122"/>
      <c r="EK27" s="122"/>
      <c r="EL27" s="122"/>
      <c r="EM27" s="122"/>
      <c r="EN27" s="122"/>
      <c r="EO27" s="122"/>
      <c r="EP27" s="122"/>
      <c r="EQ27" s="122"/>
      <c r="ER27" s="122"/>
      <c r="ES27" s="122"/>
      <c r="ET27" s="122"/>
      <c r="EU27" s="122"/>
      <c r="EV27" s="122"/>
      <c r="EW27" s="122"/>
      <c r="EX27" s="122"/>
      <c r="EY27" s="122"/>
    </row>
    <row r="28" spans="1:155" ht="18" customHeight="1" x14ac:dyDescent="0.35">
      <c r="A28" s="126"/>
      <c r="B28" s="126"/>
      <c r="C28" s="126"/>
      <c r="D28" s="126"/>
      <c r="E28" s="126"/>
      <c r="F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  <c r="DB28" s="126"/>
      <c r="DC28" s="126"/>
      <c r="DD28" s="126"/>
      <c r="DE28" s="126"/>
      <c r="DF28" s="126"/>
      <c r="DG28" s="126"/>
      <c r="DH28" s="126"/>
      <c r="DI28" s="126"/>
      <c r="DJ28" s="126"/>
      <c r="DK28" s="126"/>
      <c r="DL28" s="126"/>
      <c r="DM28" s="126"/>
      <c r="DN28" s="126"/>
      <c r="DO28" s="126"/>
      <c r="DP28" s="126"/>
      <c r="DQ28" s="126"/>
      <c r="DR28" s="126"/>
      <c r="DS28" s="126"/>
      <c r="DT28" s="126"/>
      <c r="DU28" s="126"/>
      <c r="DV28" s="126"/>
      <c r="DW28" s="126"/>
      <c r="DX28" s="126"/>
      <c r="DY28" s="126"/>
      <c r="DZ28" s="126"/>
      <c r="EA28" s="126"/>
      <c r="EB28" s="126"/>
      <c r="EC28" s="126"/>
      <c r="ED28" s="126"/>
      <c r="EE28" s="126"/>
      <c r="EF28" s="126"/>
      <c r="EG28" s="126"/>
      <c r="EH28" s="126"/>
      <c r="EI28" s="126"/>
      <c r="EJ28" s="126"/>
      <c r="EK28" s="126"/>
      <c r="EL28" s="126"/>
      <c r="EM28" s="126"/>
      <c r="EN28" s="126"/>
      <c r="EO28" s="126"/>
      <c r="EP28" s="126"/>
      <c r="EQ28" s="126"/>
      <c r="ER28" s="126"/>
      <c r="ES28" s="126"/>
      <c r="ET28" s="126"/>
      <c r="EU28" s="126"/>
      <c r="EV28" s="126"/>
      <c r="EW28" s="126"/>
      <c r="EX28" s="126"/>
      <c r="EY28" s="126"/>
    </row>
    <row r="29" spans="1:155" s="138" customFormat="1" ht="18" customHeight="1" x14ac:dyDescent="0.35">
      <c r="A29" s="122"/>
      <c r="B29" s="122"/>
      <c r="C29" s="122"/>
      <c r="D29" s="122"/>
      <c r="E29" s="122"/>
      <c r="F29" s="122"/>
      <c r="G29" s="8"/>
      <c r="H29" s="8"/>
      <c r="I29" s="8"/>
      <c r="J29" s="8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  <c r="DB29" s="122"/>
      <c r="DC29" s="122"/>
      <c r="DD29" s="122"/>
      <c r="DE29" s="122"/>
      <c r="DF29" s="122"/>
      <c r="DG29" s="122"/>
      <c r="DH29" s="122"/>
      <c r="DI29" s="122"/>
      <c r="DJ29" s="122"/>
      <c r="DK29" s="122"/>
      <c r="DL29" s="122"/>
      <c r="DM29" s="122"/>
      <c r="DN29" s="122"/>
      <c r="DO29" s="122"/>
      <c r="DP29" s="122"/>
      <c r="DQ29" s="122"/>
      <c r="DR29" s="122"/>
      <c r="DS29" s="122"/>
      <c r="DT29" s="122"/>
      <c r="DU29" s="122"/>
      <c r="DV29" s="122"/>
      <c r="DW29" s="122"/>
      <c r="DX29" s="122"/>
      <c r="DY29" s="122"/>
      <c r="DZ29" s="122"/>
      <c r="EA29" s="122"/>
      <c r="EB29" s="122"/>
      <c r="EC29" s="122"/>
      <c r="ED29" s="122"/>
      <c r="EE29" s="122"/>
      <c r="EF29" s="122"/>
      <c r="EG29" s="122"/>
      <c r="EH29" s="122"/>
      <c r="EI29" s="122"/>
      <c r="EJ29" s="122"/>
      <c r="EK29" s="122"/>
      <c r="EL29" s="122"/>
      <c r="EM29" s="122"/>
      <c r="EN29" s="122"/>
      <c r="EO29" s="122"/>
      <c r="EP29" s="122"/>
      <c r="EQ29" s="122"/>
      <c r="ER29" s="122"/>
      <c r="ES29" s="122"/>
      <c r="ET29" s="122"/>
      <c r="EU29" s="122"/>
      <c r="EV29" s="122"/>
      <c r="EW29" s="122"/>
      <c r="EX29" s="122"/>
      <c r="EY29" s="122"/>
    </row>
    <row r="30" spans="1:155" ht="18" customHeight="1" x14ac:dyDescent="0.35">
      <c r="A30" s="126"/>
      <c r="B30" s="126"/>
      <c r="C30" s="126"/>
      <c r="D30" s="126"/>
      <c r="E30" s="126"/>
      <c r="F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26"/>
      <c r="CO30" s="126"/>
      <c r="CP30" s="126"/>
      <c r="CQ30" s="126"/>
      <c r="CR30" s="126"/>
      <c r="CS30" s="126"/>
      <c r="CT30" s="126"/>
      <c r="CU30" s="126"/>
      <c r="CV30" s="126"/>
      <c r="CW30" s="126"/>
      <c r="CX30" s="126"/>
      <c r="CY30" s="126"/>
      <c r="CZ30" s="126"/>
      <c r="DA30" s="126"/>
      <c r="DB30" s="126"/>
      <c r="DC30" s="126"/>
      <c r="DD30" s="126"/>
      <c r="DE30" s="126"/>
      <c r="DF30" s="126"/>
      <c r="DG30" s="126"/>
      <c r="DH30" s="126"/>
      <c r="DI30" s="126"/>
      <c r="DJ30" s="126"/>
      <c r="DK30" s="126"/>
      <c r="DL30" s="126"/>
      <c r="DM30" s="126"/>
      <c r="DN30" s="126"/>
      <c r="DO30" s="126"/>
      <c r="DP30" s="126"/>
      <c r="DQ30" s="126"/>
      <c r="DR30" s="126"/>
      <c r="DS30" s="126"/>
      <c r="DT30" s="126"/>
      <c r="DU30" s="126"/>
      <c r="DV30" s="126"/>
      <c r="DW30" s="126"/>
      <c r="DX30" s="126"/>
      <c r="DY30" s="126"/>
      <c r="DZ30" s="126"/>
      <c r="EA30" s="126"/>
      <c r="EB30" s="126"/>
      <c r="EC30" s="126"/>
      <c r="ED30" s="126"/>
      <c r="EE30" s="126"/>
      <c r="EF30" s="126"/>
      <c r="EG30" s="126"/>
      <c r="EH30" s="126"/>
      <c r="EI30" s="126"/>
      <c r="EJ30" s="126"/>
      <c r="EK30" s="126"/>
      <c r="EL30" s="126"/>
      <c r="EM30" s="126"/>
      <c r="EN30" s="126"/>
      <c r="EO30" s="126"/>
      <c r="EP30" s="126"/>
      <c r="EQ30" s="126"/>
      <c r="ER30" s="126"/>
      <c r="ES30" s="126"/>
      <c r="ET30" s="126"/>
      <c r="EU30" s="126"/>
      <c r="EV30" s="126"/>
      <c r="EW30" s="126"/>
      <c r="EX30" s="126"/>
      <c r="EY30" s="126"/>
    </row>
    <row r="31" spans="1:155" ht="18" customHeight="1" x14ac:dyDescent="0.35">
      <c r="A31" s="126"/>
      <c r="B31" s="153"/>
      <c r="C31" s="153"/>
      <c r="D31" s="153"/>
      <c r="E31" s="153"/>
      <c r="F31" s="153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126"/>
      <c r="CU31" s="126"/>
      <c r="CV31" s="126"/>
      <c r="CW31" s="126"/>
      <c r="CX31" s="126"/>
      <c r="CY31" s="126"/>
      <c r="CZ31" s="126"/>
      <c r="DA31" s="126"/>
      <c r="DB31" s="126"/>
      <c r="DC31" s="126"/>
      <c r="DD31" s="126"/>
      <c r="DE31" s="126"/>
      <c r="DF31" s="126"/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/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/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/>
      <c r="EW31" s="126"/>
      <c r="EX31" s="126"/>
      <c r="EY31" s="126"/>
    </row>
    <row r="32" spans="1:155" ht="18" customHeight="1" x14ac:dyDescent="0.35">
      <c r="A32" s="126"/>
      <c r="B32" s="126"/>
      <c r="C32" s="126"/>
      <c r="D32" s="126"/>
      <c r="E32" s="126"/>
      <c r="F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126"/>
      <c r="CO32" s="126"/>
      <c r="CP32" s="126"/>
      <c r="CQ32" s="126"/>
      <c r="CR32" s="126"/>
      <c r="CS32" s="126"/>
      <c r="CT32" s="126"/>
      <c r="CU32" s="126"/>
      <c r="CV32" s="126"/>
      <c r="CW32" s="126"/>
      <c r="CX32" s="126"/>
      <c r="CY32" s="126"/>
      <c r="CZ32" s="126"/>
      <c r="DA32" s="126"/>
      <c r="DB32" s="126"/>
      <c r="DC32" s="126"/>
      <c r="DD32" s="126"/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6"/>
      <c r="DS32" s="126"/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/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6"/>
      <c r="EW32" s="126"/>
      <c r="EX32" s="126"/>
      <c r="EY32" s="126"/>
    </row>
    <row r="33" spans="1:155" ht="18" customHeight="1" x14ac:dyDescent="0.35">
      <c r="A33" s="126"/>
      <c r="B33" s="126"/>
      <c r="C33" s="126"/>
      <c r="D33" s="126"/>
      <c r="E33" s="126"/>
      <c r="F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  <c r="CG33" s="126"/>
      <c r="CH33" s="126"/>
      <c r="CI33" s="126"/>
      <c r="CJ33" s="126"/>
      <c r="CK33" s="126"/>
      <c r="CL33" s="126"/>
      <c r="CM33" s="126"/>
      <c r="CN33" s="126"/>
      <c r="CO33" s="126"/>
      <c r="CP33" s="126"/>
      <c r="CQ33" s="126"/>
      <c r="CR33" s="126"/>
      <c r="CS33" s="126"/>
      <c r="CT33" s="126"/>
      <c r="CU33" s="126"/>
      <c r="CV33" s="126"/>
      <c r="CW33" s="126"/>
      <c r="CX33" s="126"/>
      <c r="CY33" s="126"/>
      <c r="CZ33" s="126"/>
      <c r="DA33" s="126"/>
      <c r="DB33" s="126"/>
      <c r="DC33" s="126"/>
      <c r="DD33" s="126"/>
      <c r="DE33" s="126"/>
      <c r="DF33" s="126"/>
      <c r="DG33" s="126"/>
      <c r="DH33" s="126"/>
      <c r="DI33" s="126"/>
      <c r="DJ33" s="126"/>
      <c r="DK33" s="126"/>
      <c r="DL33" s="126"/>
      <c r="DM33" s="126"/>
      <c r="DN33" s="126"/>
      <c r="DO33" s="126"/>
      <c r="DP33" s="126"/>
      <c r="DQ33" s="126"/>
      <c r="DR33" s="126"/>
      <c r="DS33" s="126"/>
      <c r="DT33" s="126"/>
      <c r="DU33" s="126"/>
      <c r="DV33" s="126"/>
      <c r="DW33" s="126"/>
      <c r="DX33" s="126"/>
      <c r="DY33" s="126"/>
      <c r="DZ33" s="126"/>
      <c r="EA33" s="126"/>
      <c r="EB33" s="126"/>
      <c r="EC33" s="126"/>
      <c r="ED33" s="126"/>
      <c r="EE33" s="126"/>
      <c r="EF33" s="126"/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6"/>
      <c r="ER33" s="126"/>
      <c r="ES33" s="126"/>
      <c r="ET33" s="126"/>
      <c r="EU33" s="126"/>
      <c r="EV33" s="126"/>
      <c r="EW33" s="126"/>
      <c r="EX33" s="126"/>
      <c r="EY33" s="126"/>
    </row>
    <row r="34" spans="1:155" ht="18" customHeight="1" x14ac:dyDescent="0.35">
      <c r="A34" s="149"/>
      <c r="B34" s="149"/>
      <c r="C34" s="149"/>
      <c r="D34" s="149"/>
      <c r="E34" s="149"/>
      <c r="F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126"/>
      <c r="CN34" s="126"/>
      <c r="CO34" s="126"/>
      <c r="CP34" s="126"/>
      <c r="CQ34" s="126"/>
      <c r="CR34" s="126"/>
      <c r="CS34" s="126"/>
      <c r="CT34" s="126"/>
      <c r="CU34" s="126"/>
      <c r="CV34" s="126"/>
      <c r="CW34" s="126"/>
      <c r="CX34" s="126"/>
      <c r="CY34" s="126"/>
      <c r="CZ34" s="126"/>
      <c r="DA34" s="126"/>
      <c r="DB34" s="126"/>
      <c r="DC34" s="126"/>
      <c r="DD34" s="126"/>
      <c r="DE34" s="126"/>
      <c r="DF34" s="126"/>
      <c r="DG34" s="126"/>
      <c r="DH34" s="126"/>
      <c r="DI34" s="126"/>
      <c r="DJ34" s="126"/>
      <c r="DK34" s="126"/>
      <c r="DL34" s="126"/>
      <c r="DM34" s="126"/>
      <c r="DN34" s="126"/>
      <c r="DO34" s="126"/>
      <c r="DP34" s="126"/>
      <c r="DQ34" s="126"/>
      <c r="DR34" s="126"/>
      <c r="DS34" s="126"/>
      <c r="DT34" s="126"/>
      <c r="DU34" s="126"/>
      <c r="DV34" s="126"/>
      <c r="DW34" s="126"/>
      <c r="DX34" s="126"/>
      <c r="DY34" s="126"/>
      <c r="DZ34" s="126"/>
      <c r="EA34" s="126"/>
      <c r="EB34" s="126"/>
      <c r="EC34" s="126"/>
      <c r="ED34" s="126"/>
      <c r="EE34" s="126"/>
      <c r="EF34" s="126"/>
      <c r="EG34" s="126"/>
      <c r="EH34" s="126"/>
      <c r="EI34" s="126"/>
      <c r="EJ34" s="126"/>
      <c r="EK34" s="126"/>
      <c r="EL34" s="126"/>
      <c r="EM34" s="126"/>
      <c r="EN34" s="126"/>
      <c r="EO34" s="126"/>
      <c r="EP34" s="126"/>
      <c r="EQ34" s="126"/>
      <c r="ER34" s="126"/>
      <c r="ES34" s="126"/>
      <c r="ET34" s="126"/>
      <c r="EU34" s="126"/>
      <c r="EV34" s="126"/>
      <c r="EW34" s="126"/>
      <c r="EX34" s="126"/>
      <c r="EY34" s="126"/>
    </row>
    <row r="35" spans="1:155" ht="18" customHeight="1" x14ac:dyDescent="0.35">
      <c r="A35" s="150"/>
      <c r="B35" s="150"/>
      <c r="C35" s="150"/>
      <c r="D35" s="150"/>
      <c r="E35" s="150"/>
      <c r="F35" s="150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6"/>
      <c r="CG35" s="126"/>
      <c r="CH35" s="126"/>
      <c r="CI35" s="126"/>
      <c r="CJ35" s="126"/>
      <c r="CK35" s="126"/>
      <c r="CL35" s="126"/>
      <c r="CM35" s="126"/>
      <c r="CN35" s="126"/>
      <c r="CO35" s="126"/>
      <c r="CP35" s="126"/>
      <c r="CQ35" s="126"/>
      <c r="CR35" s="126"/>
      <c r="CS35" s="126"/>
      <c r="CT35" s="126"/>
      <c r="CU35" s="126"/>
      <c r="CV35" s="126"/>
      <c r="CW35" s="126"/>
      <c r="CX35" s="126"/>
      <c r="CY35" s="126"/>
      <c r="CZ35" s="126"/>
      <c r="DA35" s="126"/>
      <c r="DB35" s="126"/>
      <c r="DC35" s="126"/>
      <c r="DD35" s="126"/>
      <c r="DE35" s="126"/>
      <c r="DF35" s="126"/>
      <c r="DG35" s="126"/>
      <c r="DH35" s="126"/>
      <c r="DI35" s="126"/>
      <c r="DJ35" s="126"/>
      <c r="DK35" s="126"/>
      <c r="DL35" s="126"/>
      <c r="DM35" s="126"/>
      <c r="DN35" s="126"/>
      <c r="DO35" s="126"/>
      <c r="DP35" s="126"/>
      <c r="DQ35" s="126"/>
      <c r="DR35" s="126"/>
      <c r="DS35" s="126"/>
      <c r="DT35" s="126"/>
      <c r="DU35" s="126"/>
      <c r="DV35" s="126"/>
      <c r="DW35" s="126"/>
      <c r="DX35" s="126"/>
      <c r="DY35" s="126"/>
      <c r="DZ35" s="126"/>
      <c r="EA35" s="126"/>
      <c r="EB35" s="126"/>
      <c r="EC35" s="126"/>
      <c r="ED35" s="126"/>
      <c r="EE35" s="126"/>
      <c r="EF35" s="126"/>
      <c r="EG35" s="126"/>
      <c r="EH35" s="126"/>
      <c r="EI35" s="126"/>
      <c r="EJ35" s="126"/>
      <c r="EK35" s="126"/>
      <c r="EL35" s="126"/>
      <c r="EM35" s="126"/>
      <c r="EN35" s="126"/>
      <c r="EO35" s="126"/>
      <c r="EP35" s="126"/>
      <c r="EQ35" s="126"/>
      <c r="ER35" s="126"/>
      <c r="ES35" s="126"/>
      <c r="ET35" s="126"/>
      <c r="EU35" s="126"/>
      <c r="EV35" s="126"/>
      <c r="EW35" s="126"/>
      <c r="EX35" s="126"/>
      <c r="EY35" s="126"/>
    </row>
    <row r="36" spans="1:155" ht="18" customHeight="1" x14ac:dyDescent="0.35">
      <c r="A36" s="126"/>
      <c r="B36" s="126"/>
      <c r="C36" s="126"/>
      <c r="D36" s="126"/>
      <c r="E36" s="126"/>
      <c r="F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126"/>
      <c r="CQ36" s="126"/>
      <c r="CR36" s="126"/>
      <c r="CS36" s="126"/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</row>
    <row r="37" spans="1:155" ht="18" customHeight="1" x14ac:dyDescent="0.35">
      <c r="A37" s="137"/>
      <c r="B37" s="137"/>
      <c r="C37" s="137"/>
      <c r="D37" s="137"/>
      <c r="E37" s="137"/>
      <c r="F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126"/>
      <c r="CQ37" s="126"/>
      <c r="CR37" s="12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</row>
    <row r="38" spans="1:155" ht="18" customHeight="1" x14ac:dyDescent="0.35">
      <c r="A38" s="137"/>
      <c r="B38" s="137"/>
      <c r="C38" s="137"/>
      <c r="D38" s="137"/>
      <c r="E38" s="137"/>
      <c r="F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  <c r="CM38" s="126"/>
      <c r="CN38" s="126"/>
      <c r="CO38" s="126"/>
      <c r="CP38" s="126"/>
      <c r="CQ38" s="126"/>
      <c r="CR38" s="126"/>
      <c r="CS38" s="126"/>
      <c r="CT38" s="126"/>
      <c r="CU38" s="126"/>
      <c r="CV38" s="126"/>
      <c r="CW38" s="126"/>
      <c r="CX38" s="126"/>
      <c r="CY38" s="126"/>
      <c r="CZ38" s="126"/>
      <c r="DA38" s="126"/>
      <c r="DB38" s="126"/>
      <c r="DC38" s="126"/>
      <c r="DD38" s="126"/>
      <c r="DE38" s="126"/>
      <c r="DF38" s="126"/>
      <c r="DG38" s="126"/>
      <c r="DH38" s="126"/>
      <c r="DI38" s="126"/>
      <c r="DJ38" s="126"/>
      <c r="DK38" s="126"/>
      <c r="DL38" s="126"/>
      <c r="DM38" s="126"/>
      <c r="DN38" s="126"/>
      <c r="DO38" s="126"/>
      <c r="DP38" s="126"/>
      <c r="DQ38" s="126"/>
      <c r="DR38" s="126"/>
      <c r="DS38" s="126"/>
      <c r="DT38" s="126"/>
      <c r="DU38" s="126"/>
      <c r="DV38" s="126"/>
      <c r="DW38" s="126"/>
      <c r="DX38" s="126"/>
      <c r="DY38" s="126"/>
      <c r="DZ38" s="126"/>
      <c r="EA38" s="126"/>
      <c r="EB38" s="126"/>
      <c r="EC38" s="126"/>
      <c r="ED38" s="126"/>
      <c r="EE38" s="126"/>
      <c r="EF38" s="126"/>
      <c r="EG38" s="126"/>
      <c r="EH38" s="126"/>
      <c r="EI38" s="126"/>
      <c r="EJ38" s="126"/>
      <c r="EK38" s="126"/>
      <c r="EL38" s="126"/>
      <c r="EM38" s="126"/>
      <c r="EN38" s="126"/>
      <c r="EO38" s="126"/>
      <c r="EP38" s="126"/>
      <c r="EQ38" s="126"/>
      <c r="ER38" s="126"/>
      <c r="ES38" s="126"/>
      <c r="ET38" s="126"/>
      <c r="EU38" s="126"/>
      <c r="EV38" s="126"/>
      <c r="EW38" s="126"/>
      <c r="EX38" s="126"/>
      <c r="EY38" s="126"/>
    </row>
    <row r="39" spans="1:155" ht="18" customHeight="1" x14ac:dyDescent="0.35">
      <c r="A39" s="137"/>
      <c r="B39" s="137"/>
      <c r="C39" s="137"/>
      <c r="D39" s="137"/>
      <c r="E39" s="137"/>
      <c r="F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126"/>
      <c r="CR39" s="126"/>
      <c r="CS39" s="126"/>
      <c r="CT39" s="126"/>
      <c r="CU39" s="126"/>
      <c r="CV39" s="126"/>
      <c r="CW39" s="126"/>
      <c r="CX39" s="126"/>
      <c r="CY39" s="126"/>
      <c r="CZ39" s="126"/>
      <c r="DA39" s="126"/>
      <c r="DB39" s="126"/>
      <c r="DC39" s="126"/>
      <c r="DD39" s="126"/>
      <c r="DE39" s="126"/>
      <c r="DF39" s="126"/>
      <c r="DG39" s="126"/>
      <c r="DH39" s="126"/>
      <c r="DI39" s="126"/>
      <c r="DJ39" s="126"/>
      <c r="DK39" s="126"/>
      <c r="DL39" s="126"/>
      <c r="DM39" s="126"/>
      <c r="DN39" s="126"/>
      <c r="DO39" s="126"/>
      <c r="DP39" s="126"/>
      <c r="DQ39" s="126"/>
      <c r="DR39" s="126"/>
      <c r="DS39" s="126"/>
      <c r="DT39" s="126"/>
      <c r="DU39" s="126"/>
      <c r="DV39" s="126"/>
      <c r="DW39" s="126"/>
      <c r="DX39" s="126"/>
      <c r="DY39" s="126"/>
      <c r="DZ39" s="126"/>
      <c r="EA39" s="126"/>
      <c r="EB39" s="126"/>
      <c r="EC39" s="126"/>
      <c r="ED39" s="126"/>
      <c r="EE39" s="126"/>
      <c r="EF39" s="126"/>
      <c r="EG39" s="126"/>
      <c r="EH39" s="126"/>
      <c r="EI39" s="126"/>
      <c r="EJ39" s="126"/>
      <c r="EK39" s="126"/>
      <c r="EL39" s="126"/>
      <c r="EM39" s="126"/>
      <c r="EN39" s="126"/>
      <c r="EO39" s="126"/>
      <c r="EP39" s="126"/>
      <c r="EQ39" s="126"/>
      <c r="ER39" s="126"/>
      <c r="ES39" s="126"/>
      <c r="ET39" s="126"/>
      <c r="EU39" s="126"/>
      <c r="EV39" s="126"/>
      <c r="EW39" s="126"/>
      <c r="EX39" s="126"/>
      <c r="EY39" s="126"/>
    </row>
    <row r="40" spans="1:155" ht="18" customHeight="1" x14ac:dyDescent="0.35">
      <c r="A40" s="137"/>
      <c r="B40" s="137"/>
      <c r="C40" s="137"/>
      <c r="D40" s="137"/>
      <c r="E40" s="137"/>
      <c r="F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126"/>
      <c r="CK40" s="126"/>
      <c r="CL40" s="126"/>
      <c r="CM40" s="126"/>
      <c r="CN40" s="126"/>
      <c r="CO40" s="126"/>
      <c r="CP40" s="126"/>
      <c r="CQ40" s="126"/>
      <c r="CR40" s="126"/>
      <c r="CS40" s="126"/>
      <c r="CT40" s="126"/>
      <c r="CU40" s="126"/>
      <c r="CV40" s="126"/>
      <c r="CW40" s="126"/>
      <c r="CX40" s="126"/>
      <c r="CY40" s="126"/>
      <c r="CZ40" s="126"/>
      <c r="DA40" s="126"/>
      <c r="DB40" s="126"/>
      <c r="DC40" s="126"/>
      <c r="DD40" s="126"/>
      <c r="DE40" s="126"/>
      <c r="DF40" s="126"/>
      <c r="DG40" s="126"/>
      <c r="DH40" s="126"/>
      <c r="DI40" s="126"/>
      <c r="DJ40" s="126"/>
      <c r="DK40" s="126"/>
      <c r="DL40" s="126"/>
      <c r="DM40" s="126"/>
      <c r="DN40" s="126"/>
      <c r="DO40" s="126"/>
      <c r="DP40" s="126"/>
      <c r="DQ40" s="126"/>
      <c r="DR40" s="126"/>
      <c r="DS40" s="126"/>
      <c r="DT40" s="126"/>
      <c r="DU40" s="126"/>
      <c r="DV40" s="126"/>
      <c r="DW40" s="126"/>
      <c r="DX40" s="126"/>
      <c r="DY40" s="126"/>
      <c r="DZ40" s="126"/>
      <c r="EA40" s="126"/>
      <c r="EB40" s="126"/>
      <c r="EC40" s="126"/>
      <c r="ED40" s="126"/>
      <c r="EE40" s="126"/>
      <c r="EF40" s="126"/>
      <c r="EG40" s="126"/>
      <c r="EH40" s="126"/>
      <c r="EI40" s="126"/>
      <c r="EJ40" s="126"/>
      <c r="EK40" s="126"/>
      <c r="EL40" s="126"/>
      <c r="EM40" s="126"/>
      <c r="EN40" s="126"/>
      <c r="EO40" s="126"/>
      <c r="EP40" s="126"/>
      <c r="EQ40" s="126"/>
      <c r="ER40" s="126"/>
      <c r="ES40" s="126"/>
      <c r="ET40" s="126"/>
      <c r="EU40" s="126"/>
      <c r="EV40" s="126"/>
      <c r="EW40" s="126"/>
      <c r="EX40" s="126"/>
      <c r="EY40" s="126"/>
    </row>
    <row r="41" spans="1:155" ht="18" customHeight="1" x14ac:dyDescent="0.35">
      <c r="A41" s="137"/>
      <c r="B41" s="137"/>
      <c r="C41" s="137"/>
      <c r="D41" s="137"/>
      <c r="E41" s="137"/>
      <c r="F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6"/>
      <c r="DF41" s="126"/>
      <c r="DG41" s="126"/>
      <c r="DH41" s="126"/>
      <c r="DI41" s="126"/>
      <c r="DJ41" s="126"/>
      <c r="DK41" s="126"/>
      <c r="DL41" s="126"/>
      <c r="DM41" s="126"/>
      <c r="DN41" s="126"/>
      <c r="DO41" s="126"/>
      <c r="DP41" s="126"/>
      <c r="DQ41" s="126"/>
      <c r="DR41" s="126"/>
      <c r="DS41" s="126"/>
      <c r="DT41" s="126"/>
      <c r="DU41" s="126"/>
      <c r="DV41" s="126"/>
      <c r="DW41" s="126"/>
      <c r="DX41" s="126"/>
      <c r="DY41" s="126"/>
      <c r="DZ41" s="126"/>
      <c r="EA41" s="126"/>
      <c r="EB41" s="126"/>
      <c r="EC41" s="126"/>
      <c r="ED41" s="126"/>
      <c r="EE41" s="126"/>
      <c r="EF41" s="126"/>
      <c r="EG41" s="126"/>
      <c r="EH41" s="126"/>
      <c r="EI41" s="126"/>
      <c r="EJ41" s="126"/>
      <c r="EK41" s="126"/>
      <c r="EL41" s="126"/>
      <c r="EM41" s="126"/>
      <c r="EN41" s="126"/>
      <c r="EO41" s="126"/>
      <c r="EP41" s="126"/>
      <c r="EQ41" s="126"/>
      <c r="ER41" s="126"/>
      <c r="ES41" s="126"/>
      <c r="ET41" s="126"/>
      <c r="EU41" s="126"/>
      <c r="EV41" s="126"/>
      <c r="EW41" s="126"/>
      <c r="EX41" s="126"/>
      <c r="EY41" s="126"/>
    </row>
    <row r="42" spans="1:155" ht="18" customHeight="1" x14ac:dyDescent="0.35">
      <c r="A42" s="137"/>
      <c r="B42" s="137"/>
      <c r="C42" s="137"/>
      <c r="D42" s="137"/>
      <c r="E42" s="137"/>
      <c r="F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  <c r="CT42" s="126"/>
      <c r="CU42" s="126"/>
      <c r="CV42" s="126"/>
      <c r="CW42" s="126"/>
      <c r="CX42" s="126"/>
      <c r="CY42" s="126"/>
      <c r="CZ42" s="126"/>
      <c r="DA42" s="126"/>
      <c r="DB42" s="126"/>
      <c r="DC42" s="126"/>
      <c r="DD42" s="126"/>
      <c r="DE42" s="126"/>
      <c r="DF42" s="126"/>
      <c r="DG42" s="126"/>
      <c r="DH42" s="126"/>
      <c r="DI42" s="126"/>
      <c r="DJ42" s="126"/>
      <c r="DK42" s="126"/>
      <c r="DL42" s="126"/>
      <c r="DM42" s="126"/>
      <c r="DN42" s="126"/>
      <c r="DO42" s="126"/>
      <c r="DP42" s="126"/>
      <c r="DQ42" s="126"/>
      <c r="DR42" s="126"/>
      <c r="DS42" s="126"/>
      <c r="DT42" s="126"/>
      <c r="DU42" s="126"/>
      <c r="DV42" s="126"/>
      <c r="DW42" s="126"/>
      <c r="DX42" s="126"/>
      <c r="DY42" s="126"/>
      <c r="DZ42" s="126"/>
      <c r="EA42" s="126"/>
      <c r="EB42" s="126"/>
      <c r="EC42" s="126"/>
      <c r="ED42" s="126"/>
      <c r="EE42" s="126"/>
      <c r="EF42" s="126"/>
      <c r="EG42" s="126"/>
      <c r="EH42" s="126"/>
      <c r="EI42" s="126"/>
      <c r="EJ42" s="126"/>
      <c r="EK42" s="126"/>
      <c r="EL42" s="126"/>
      <c r="EM42" s="126"/>
      <c r="EN42" s="126"/>
      <c r="EO42" s="126"/>
      <c r="EP42" s="126"/>
      <c r="EQ42" s="126"/>
      <c r="ER42" s="126"/>
      <c r="ES42" s="126"/>
      <c r="ET42" s="126"/>
      <c r="EU42" s="126"/>
      <c r="EV42" s="126"/>
      <c r="EW42" s="126"/>
      <c r="EX42" s="126"/>
      <c r="EY42" s="126"/>
    </row>
    <row r="43" spans="1:155" ht="18" customHeight="1" x14ac:dyDescent="0.35">
      <c r="A43" s="137"/>
      <c r="B43" s="137"/>
      <c r="C43" s="137"/>
      <c r="D43" s="137"/>
      <c r="E43" s="137"/>
      <c r="F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6"/>
      <c r="BW43" s="126"/>
      <c r="BX43" s="126"/>
      <c r="BY43" s="126"/>
      <c r="BZ43" s="126"/>
      <c r="CA43" s="126"/>
      <c r="CB43" s="126"/>
      <c r="CC43" s="126"/>
      <c r="CD43" s="126"/>
      <c r="CE43" s="126"/>
      <c r="CF43" s="126"/>
      <c r="CG43" s="126"/>
      <c r="CH43" s="126"/>
      <c r="CI43" s="126"/>
      <c r="CJ43" s="126"/>
      <c r="CK43" s="126"/>
      <c r="CL43" s="126"/>
      <c r="CM43" s="126"/>
      <c r="CN43" s="126"/>
      <c r="CO43" s="126"/>
      <c r="CP43" s="126"/>
      <c r="CQ43" s="126"/>
      <c r="CR43" s="126"/>
      <c r="CS43" s="126"/>
      <c r="CT43" s="126"/>
      <c r="CU43" s="126"/>
      <c r="CV43" s="126"/>
      <c r="CW43" s="126"/>
      <c r="CX43" s="126"/>
      <c r="CY43" s="126"/>
      <c r="CZ43" s="126"/>
      <c r="DA43" s="126"/>
      <c r="DB43" s="126"/>
      <c r="DC43" s="126"/>
      <c r="DD43" s="126"/>
      <c r="DE43" s="126"/>
      <c r="DF43" s="126"/>
      <c r="DG43" s="126"/>
      <c r="DH43" s="126"/>
      <c r="DI43" s="126"/>
      <c r="DJ43" s="126"/>
      <c r="DK43" s="126"/>
      <c r="DL43" s="126"/>
      <c r="DM43" s="126"/>
      <c r="DN43" s="126"/>
      <c r="DO43" s="126"/>
      <c r="DP43" s="126"/>
      <c r="DQ43" s="126"/>
      <c r="DR43" s="126"/>
      <c r="DS43" s="126"/>
      <c r="DT43" s="126"/>
      <c r="DU43" s="126"/>
      <c r="DV43" s="126"/>
      <c r="DW43" s="126"/>
      <c r="DX43" s="126"/>
      <c r="DY43" s="126"/>
      <c r="DZ43" s="126"/>
      <c r="EA43" s="126"/>
      <c r="EB43" s="126"/>
      <c r="EC43" s="126"/>
      <c r="ED43" s="126"/>
      <c r="EE43" s="126"/>
      <c r="EF43" s="126"/>
      <c r="EG43" s="126"/>
      <c r="EH43" s="126"/>
      <c r="EI43" s="126"/>
      <c r="EJ43" s="126"/>
      <c r="EK43" s="126"/>
      <c r="EL43" s="126"/>
      <c r="EM43" s="126"/>
      <c r="EN43" s="126"/>
      <c r="EO43" s="126"/>
      <c r="EP43" s="126"/>
      <c r="EQ43" s="126"/>
      <c r="ER43" s="126"/>
      <c r="ES43" s="126"/>
      <c r="ET43" s="126"/>
      <c r="EU43" s="126"/>
      <c r="EV43" s="126"/>
      <c r="EW43" s="126"/>
      <c r="EX43" s="126"/>
      <c r="EY43" s="126"/>
    </row>
    <row r="44" spans="1:155" ht="18" customHeight="1" x14ac:dyDescent="0.35">
      <c r="A44" s="137"/>
      <c r="B44" s="137"/>
      <c r="C44" s="137"/>
      <c r="D44" s="137"/>
      <c r="E44" s="137"/>
      <c r="F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26"/>
      <c r="CA44" s="126"/>
      <c r="CB44" s="126"/>
      <c r="CC44" s="126"/>
      <c r="CD44" s="126"/>
      <c r="CE44" s="126"/>
      <c r="CF44" s="126"/>
      <c r="CG44" s="126"/>
      <c r="CH44" s="126"/>
      <c r="CI44" s="126"/>
      <c r="CJ44" s="126"/>
      <c r="CK44" s="126"/>
      <c r="CL44" s="126"/>
      <c r="CM44" s="126"/>
      <c r="CN44" s="126"/>
      <c r="CO44" s="126"/>
      <c r="CP44" s="126"/>
      <c r="CQ44" s="126"/>
      <c r="CR44" s="126"/>
      <c r="CS44" s="126"/>
      <c r="CT44" s="126"/>
      <c r="CU44" s="126"/>
      <c r="CV44" s="126"/>
      <c r="CW44" s="126"/>
      <c r="CX44" s="126"/>
      <c r="CY44" s="126"/>
      <c r="CZ44" s="126"/>
      <c r="DA44" s="126"/>
      <c r="DB44" s="126"/>
      <c r="DC44" s="126"/>
      <c r="DD44" s="126"/>
      <c r="DE44" s="126"/>
      <c r="DF44" s="126"/>
      <c r="DG44" s="126"/>
      <c r="DH44" s="126"/>
      <c r="DI44" s="126"/>
      <c r="DJ44" s="126"/>
      <c r="DK44" s="126"/>
      <c r="DL44" s="126"/>
      <c r="DM44" s="126"/>
      <c r="DN44" s="126"/>
      <c r="DO44" s="126"/>
      <c r="DP44" s="126"/>
      <c r="DQ44" s="126"/>
      <c r="DR44" s="126"/>
      <c r="DS44" s="126"/>
      <c r="DT44" s="126"/>
      <c r="DU44" s="126"/>
      <c r="DV44" s="126"/>
      <c r="DW44" s="126"/>
      <c r="DX44" s="126"/>
      <c r="DY44" s="126"/>
      <c r="DZ44" s="126"/>
      <c r="EA44" s="126"/>
      <c r="EB44" s="126"/>
      <c r="EC44" s="126"/>
      <c r="ED44" s="126"/>
      <c r="EE44" s="126"/>
      <c r="EF44" s="126"/>
      <c r="EG44" s="126"/>
      <c r="EH44" s="126"/>
      <c r="EI44" s="126"/>
      <c r="EJ44" s="126"/>
      <c r="EK44" s="126"/>
      <c r="EL44" s="126"/>
      <c r="EM44" s="126"/>
      <c r="EN44" s="126"/>
      <c r="EO44" s="126"/>
      <c r="EP44" s="126"/>
      <c r="EQ44" s="126"/>
      <c r="ER44" s="126"/>
      <c r="ES44" s="126"/>
      <c r="ET44" s="126"/>
      <c r="EU44" s="126"/>
      <c r="EV44" s="126"/>
      <c r="EW44" s="126"/>
      <c r="EX44" s="126"/>
      <c r="EY44" s="126"/>
    </row>
    <row r="45" spans="1:155" ht="18" customHeight="1" x14ac:dyDescent="0.35">
      <c r="A45" s="137"/>
      <c r="B45" s="137"/>
      <c r="C45" s="137"/>
      <c r="D45" s="137"/>
      <c r="E45" s="137"/>
      <c r="F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  <c r="BR45" s="126"/>
      <c r="BS45" s="126"/>
      <c r="BT45" s="126"/>
      <c r="BU45" s="126"/>
      <c r="BV45" s="126"/>
      <c r="BW45" s="126"/>
      <c r="BX45" s="126"/>
      <c r="BY45" s="126"/>
      <c r="BZ45" s="126"/>
      <c r="CA45" s="126"/>
      <c r="CB45" s="126"/>
      <c r="CC45" s="126"/>
      <c r="CD45" s="126"/>
      <c r="CE45" s="126"/>
      <c r="CF45" s="126"/>
      <c r="CG45" s="126"/>
      <c r="CH45" s="126"/>
      <c r="CI45" s="126"/>
      <c r="CJ45" s="126"/>
      <c r="CK45" s="126"/>
      <c r="CL45" s="126"/>
      <c r="CM45" s="126"/>
      <c r="CN45" s="126"/>
      <c r="CO45" s="126"/>
      <c r="CP45" s="126"/>
      <c r="CQ45" s="126"/>
      <c r="CR45" s="126"/>
      <c r="CS45" s="126"/>
      <c r="CT45" s="126"/>
      <c r="CU45" s="126"/>
      <c r="CV45" s="126"/>
      <c r="CW45" s="126"/>
      <c r="CX45" s="126"/>
      <c r="CY45" s="126"/>
      <c r="CZ45" s="126"/>
      <c r="DA45" s="126"/>
      <c r="DB45" s="126"/>
      <c r="DC45" s="126"/>
      <c r="DD45" s="126"/>
      <c r="DE45" s="126"/>
      <c r="DF45" s="126"/>
      <c r="DG45" s="126"/>
      <c r="DH45" s="126"/>
      <c r="DI45" s="126"/>
      <c r="DJ45" s="126"/>
      <c r="DK45" s="126"/>
      <c r="DL45" s="126"/>
      <c r="DM45" s="126"/>
      <c r="DN45" s="126"/>
      <c r="DO45" s="126"/>
      <c r="DP45" s="126"/>
      <c r="DQ45" s="126"/>
      <c r="DR45" s="126"/>
      <c r="DS45" s="126"/>
      <c r="DT45" s="126"/>
      <c r="DU45" s="126"/>
      <c r="DV45" s="126"/>
      <c r="DW45" s="126"/>
      <c r="DX45" s="126"/>
      <c r="DY45" s="126"/>
      <c r="DZ45" s="126"/>
      <c r="EA45" s="126"/>
      <c r="EB45" s="126"/>
      <c r="EC45" s="126"/>
      <c r="ED45" s="126"/>
      <c r="EE45" s="126"/>
      <c r="EF45" s="126"/>
      <c r="EG45" s="126"/>
      <c r="EH45" s="126"/>
      <c r="EI45" s="126"/>
      <c r="EJ45" s="126"/>
      <c r="EK45" s="126"/>
      <c r="EL45" s="126"/>
      <c r="EM45" s="126"/>
      <c r="EN45" s="126"/>
      <c r="EO45" s="126"/>
      <c r="EP45" s="126"/>
      <c r="EQ45" s="126"/>
      <c r="ER45" s="126"/>
      <c r="ES45" s="126"/>
      <c r="ET45" s="126"/>
      <c r="EU45" s="126"/>
      <c r="EV45" s="126"/>
      <c r="EW45" s="126"/>
      <c r="EX45" s="126"/>
      <c r="EY45" s="126"/>
    </row>
    <row r="46" spans="1:155" ht="18" customHeight="1" x14ac:dyDescent="0.35">
      <c r="A46" s="137"/>
      <c r="B46" s="137"/>
      <c r="C46" s="137"/>
      <c r="D46" s="137"/>
      <c r="E46" s="137"/>
      <c r="F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  <c r="BS46" s="126"/>
      <c r="BT46" s="126"/>
      <c r="BU46" s="126"/>
      <c r="BV46" s="126"/>
      <c r="BW46" s="126"/>
      <c r="BX46" s="126"/>
      <c r="BY46" s="126"/>
      <c r="BZ46" s="126"/>
      <c r="CA46" s="126"/>
      <c r="CB46" s="126"/>
      <c r="CC46" s="126"/>
      <c r="CD46" s="126"/>
      <c r="CE46" s="126"/>
      <c r="CF46" s="126"/>
      <c r="CG46" s="126"/>
      <c r="CH46" s="126"/>
      <c r="CI46" s="126"/>
      <c r="CJ46" s="126"/>
      <c r="CK46" s="126"/>
      <c r="CL46" s="126"/>
      <c r="CM46" s="126"/>
      <c r="CN46" s="126"/>
      <c r="CO46" s="126"/>
      <c r="CP46" s="126"/>
      <c r="CQ46" s="126"/>
      <c r="CR46" s="126"/>
      <c r="CS46" s="126"/>
      <c r="CT46" s="126"/>
      <c r="CU46" s="126"/>
      <c r="CV46" s="126"/>
      <c r="CW46" s="126"/>
      <c r="CX46" s="126"/>
      <c r="CY46" s="126"/>
      <c r="CZ46" s="126"/>
      <c r="DA46" s="126"/>
      <c r="DB46" s="126"/>
      <c r="DC46" s="126"/>
      <c r="DD46" s="126"/>
      <c r="DE46" s="126"/>
      <c r="DF46" s="126"/>
      <c r="DG46" s="126"/>
      <c r="DH46" s="126"/>
      <c r="DI46" s="126"/>
      <c r="DJ46" s="126"/>
      <c r="DK46" s="126"/>
      <c r="DL46" s="126"/>
      <c r="DM46" s="126"/>
      <c r="DN46" s="126"/>
      <c r="DO46" s="126"/>
      <c r="DP46" s="126"/>
      <c r="DQ46" s="126"/>
      <c r="DR46" s="126"/>
      <c r="DS46" s="126"/>
      <c r="DT46" s="126"/>
      <c r="DU46" s="126"/>
      <c r="DV46" s="126"/>
      <c r="DW46" s="126"/>
      <c r="DX46" s="126"/>
      <c r="DY46" s="126"/>
      <c r="DZ46" s="126"/>
      <c r="EA46" s="126"/>
      <c r="EB46" s="126"/>
      <c r="EC46" s="126"/>
      <c r="ED46" s="126"/>
      <c r="EE46" s="126"/>
      <c r="EF46" s="126"/>
      <c r="EG46" s="126"/>
      <c r="EH46" s="126"/>
      <c r="EI46" s="126"/>
      <c r="EJ46" s="126"/>
      <c r="EK46" s="126"/>
      <c r="EL46" s="126"/>
      <c r="EM46" s="126"/>
      <c r="EN46" s="126"/>
      <c r="EO46" s="126"/>
      <c r="EP46" s="126"/>
      <c r="EQ46" s="126"/>
      <c r="ER46" s="126"/>
      <c r="ES46" s="126"/>
      <c r="ET46" s="126"/>
      <c r="EU46" s="126"/>
      <c r="EV46" s="126"/>
      <c r="EW46" s="126"/>
      <c r="EX46" s="126"/>
      <c r="EY46" s="126"/>
    </row>
    <row r="47" spans="1:155" s="138" customFormat="1" ht="18" customHeight="1" x14ac:dyDescent="0.35">
      <c r="A47" s="139"/>
      <c r="B47" s="139"/>
      <c r="C47" s="139"/>
      <c r="D47" s="139"/>
      <c r="E47" s="139"/>
      <c r="F47" s="139"/>
      <c r="G47" s="8"/>
      <c r="H47" s="8"/>
      <c r="I47" s="8"/>
      <c r="J47" s="8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  <c r="BP47" s="122"/>
      <c r="BQ47" s="122"/>
      <c r="BR47" s="122"/>
      <c r="BS47" s="122"/>
      <c r="BT47" s="122"/>
      <c r="BU47" s="122"/>
      <c r="BV47" s="122"/>
      <c r="BW47" s="122"/>
      <c r="BX47" s="122"/>
      <c r="BY47" s="122"/>
      <c r="BZ47" s="122"/>
      <c r="CA47" s="122"/>
      <c r="CB47" s="122"/>
      <c r="CC47" s="122"/>
      <c r="CD47" s="122"/>
      <c r="CE47" s="122"/>
      <c r="CF47" s="122"/>
      <c r="CG47" s="122"/>
      <c r="CH47" s="122"/>
      <c r="CI47" s="122"/>
      <c r="CJ47" s="122"/>
      <c r="CK47" s="122"/>
      <c r="CL47" s="122"/>
      <c r="CM47" s="122"/>
      <c r="CN47" s="122"/>
      <c r="CO47" s="122"/>
      <c r="CP47" s="122"/>
      <c r="CQ47" s="122"/>
      <c r="CR47" s="122"/>
      <c r="CS47" s="122"/>
      <c r="CT47" s="122"/>
      <c r="CU47" s="122"/>
      <c r="CV47" s="122"/>
      <c r="CW47" s="122"/>
      <c r="CX47" s="122"/>
      <c r="CY47" s="122"/>
      <c r="CZ47" s="122"/>
      <c r="DA47" s="122"/>
      <c r="DB47" s="122"/>
      <c r="DC47" s="122"/>
      <c r="DD47" s="122"/>
      <c r="DE47" s="122"/>
      <c r="DF47" s="122"/>
      <c r="DG47" s="122"/>
      <c r="DH47" s="122"/>
      <c r="DI47" s="122"/>
      <c r="DJ47" s="122"/>
      <c r="DK47" s="122"/>
      <c r="DL47" s="122"/>
      <c r="DM47" s="122"/>
      <c r="DN47" s="122"/>
      <c r="DO47" s="122"/>
      <c r="DP47" s="122"/>
      <c r="DQ47" s="122"/>
      <c r="DR47" s="122"/>
      <c r="DS47" s="122"/>
      <c r="DT47" s="122"/>
      <c r="DU47" s="122"/>
      <c r="DV47" s="122"/>
      <c r="DW47" s="122"/>
      <c r="DX47" s="122"/>
      <c r="DY47" s="122"/>
      <c r="DZ47" s="122"/>
      <c r="EA47" s="122"/>
      <c r="EB47" s="122"/>
      <c r="EC47" s="122"/>
      <c r="ED47" s="122"/>
      <c r="EE47" s="122"/>
      <c r="EF47" s="122"/>
      <c r="EG47" s="122"/>
      <c r="EH47" s="122"/>
      <c r="EI47" s="122"/>
      <c r="EJ47" s="122"/>
      <c r="EK47" s="122"/>
      <c r="EL47" s="122"/>
      <c r="EM47" s="122"/>
      <c r="EN47" s="122"/>
      <c r="EO47" s="122"/>
      <c r="EP47" s="122"/>
      <c r="EQ47" s="122"/>
      <c r="ER47" s="122"/>
      <c r="ES47" s="122"/>
      <c r="ET47" s="122"/>
      <c r="EU47" s="122"/>
      <c r="EV47" s="122"/>
      <c r="EW47" s="122"/>
      <c r="EX47" s="122"/>
      <c r="EY47" s="122"/>
    </row>
    <row r="48" spans="1:155" ht="18" customHeight="1" x14ac:dyDescent="0.35">
      <c r="A48" s="137"/>
      <c r="B48" s="137"/>
      <c r="C48" s="137"/>
      <c r="D48" s="137"/>
      <c r="E48" s="137"/>
      <c r="F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6"/>
      <c r="BZ48" s="126"/>
      <c r="CA48" s="126"/>
      <c r="CB48" s="126"/>
      <c r="CC48" s="126"/>
      <c r="CD48" s="126"/>
      <c r="CE48" s="126"/>
      <c r="CF48" s="126"/>
      <c r="CG48" s="126"/>
      <c r="CH48" s="126"/>
      <c r="CI48" s="126"/>
      <c r="CJ48" s="126"/>
      <c r="CK48" s="126"/>
      <c r="CL48" s="126"/>
      <c r="CM48" s="126"/>
      <c r="CN48" s="126"/>
      <c r="CO48" s="126"/>
      <c r="CP48" s="126"/>
      <c r="CQ48" s="126"/>
      <c r="CR48" s="126"/>
      <c r="CS48" s="126"/>
      <c r="CT48" s="126"/>
      <c r="CU48" s="126"/>
      <c r="CV48" s="126"/>
      <c r="CW48" s="126"/>
      <c r="CX48" s="126"/>
      <c r="CY48" s="126"/>
      <c r="CZ48" s="126"/>
      <c r="DA48" s="126"/>
      <c r="DB48" s="126"/>
      <c r="DC48" s="126"/>
      <c r="DD48" s="126"/>
      <c r="DE48" s="126"/>
      <c r="DF48" s="126"/>
      <c r="DG48" s="126"/>
      <c r="DH48" s="126"/>
      <c r="DI48" s="126"/>
      <c r="DJ48" s="126"/>
      <c r="DK48" s="126"/>
      <c r="DL48" s="126"/>
      <c r="DM48" s="126"/>
      <c r="DN48" s="126"/>
      <c r="DO48" s="126"/>
      <c r="DP48" s="126"/>
      <c r="DQ48" s="126"/>
      <c r="DR48" s="126"/>
      <c r="DS48" s="126"/>
      <c r="DT48" s="126"/>
      <c r="DU48" s="126"/>
      <c r="DV48" s="126"/>
      <c r="DW48" s="126"/>
      <c r="DX48" s="126"/>
      <c r="DY48" s="126"/>
      <c r="DZ48" s="126"/>
      <c r="EA48" s="126"/>
      <c r="EB48" s="126"/>
      <c r="EC48" s="126"/>
      <c r="ED48" s="126"/>
      <c r="EE48" s="126"/>
      <c r="EF48" s="126"/>
      <c r="EG48" s="126"/>
      <c r="EH48" s="126"/>
      <c r="EI48" s="126"/>
      <c r="EJ48" s="126"/>
      <c r="EK48" s="126"/>
      <c r="EL48" s="126"/>
      <c r="EM48" s="126"/>
      <c r="EN48" s="126"/>
      <c r="EO48" s="126"/>
      <c r="EP48" s="126"/>
      <c r="EQ48" s="126"/>
      <c r="ER48" s="126"/>
      <c r="ES48" s="126"/>
      <c r="ET48" s="126"/>
      <c r="EU48" s="126"/>
      <c r="EV48" s="126"/>
      <c r="EW48" s="126"/>
      <c r="EX48" s="126"/>
      <c r="EY48" s="126"/>
    </row>
    <row r="49" spans="1:155" s="138" customFormat="1" ht="18" customHeight="1" x14ac:dyDescent="0.35">
      <c r="A49" s="139"/>
      <c r="B49" s="139"/>
      <c r="C49" s="139"/>
      <c r="D49" s="139"/>
      <c r="E49" s="139"/>
      <c r="F49" s="139"/>
      <c r="G49" s="8"/>
      <c r="H49" s="8"/>
      <c r="I49" s="8"/>
      <c r="J49" s="8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2"/>
      <c r="DO49" s="122"/>
      <c r="DP49" s="122"/>
      <c r="DQ49" s="122"/>
      <c r="DR49" s="122"/>
      <c r="DS49" s="122"/>
      <c r="DT49" s="122"/>
      <c r="DU49" s="122"/>
      <c r="DV49" s="122"/>
      <c r="DW49" s="122"/>
      <c r="DX49" s="122"/>
      <c r="DY49" s="122"/>
      <c r="DZ49" s="122"/>
      <c r="EA49" s="122"/>
      <c r="EB49" s="122"/>
      <c r="EC49" s="122"/>
      <c r="ED49" s="122"/>
      <c r="EE49" s="122"/>
      <c r="EF49" s="122"/>
      <c r="EG49" s="122"/>
      <c r="EH49" s="122"/>
      <c r="EI49" s="122"/>
      <c r="EJ49" s="122"/>
      <c r="EK49" s="122"/>
      <c r="EL49" s="122"/>
      <c r="EM49" s="122"/>
      <c r="EN49" s="122"/>
      <c r="EO49" s="122"/>
      <c r="EP49" s="122"/>
      <c r="EQ49" s="122"/>
      <c r="ER49" s="122"/>
      <c r="ES49" s="122"/>
      <c r="ET49" s="122"/>
      <c r="EU49" s="122"/>
      <c r="EV49" s="122"/>
      <c r="EW49" s="122"/>
      <c r="EX49" s="122"/>
      <c r="EY49" s="122"/>
    </row>
    <row r="50" spans="1:155" customFormat="1" ht="18" customHeight="1" x14ac:dyDescent="0.35"/>
    <row r="51" spans="1:155" customFormat="1" ht="18" customHeight="1" x14ac:dyDescent="0.35"/>
    <row r="55" spans="1:155" s="138" customFormat="1" ht="18" customHeight="1" x14ac:dyDescent="0.35">
      <c r="A55" s="150"/>
      <c r="B55" s="150"/>
      <c r="C55" s="150"/>
      <c r="D55" s="150"/>
      <c r="E55" s="150"/>
      <c r="F55" s="150"/>
      <c r="G55" s="8"/>
      <c r="H55" s="8"/>
      <c r="I55" s="8"/>
      <c r="J55" s="8"/>
      <c r="K55" s="150"/>
      <c r="L55" s="150"/>
      <c r="M55" s="150"/>
      <c r="N55" s="150"/>
      <c r="O55" s="150"/>
      <c r="P55" s="150"/>
      <c r="Q55" s="150"/>
      <c r="R55" s="150"/>
      <c r="S55" s="150"/>
    </row>
    <row r="56" spans="1:155" ht="18" customHeight="1" x14ac:dyDescent="0.35">
      <c r="A56" s="147"/>
      <c r="B56" s="131"/>
      <c r="C56" s="131"/>
      <c r="D56" s="131"/>
      <c r="E56" s="131"/>
      <c r="F56" s="131"/>
    </row>
    <row r="57" spans="1:155" ht="18" customHeight="1" x14ac:dyDescent="0.35">
      <c r="A57" s="147"/>
      <c r="B57" s="131"/>
      <c r="C57" s="131"/>
      <c r="D57" s="131"/>
      <c r="E57" s="131"/>
      <c r="F57" s="131"/>
    </row>
    <row r="58" spans="1:155" ht="18" customHeight="1" x14ac:dyDescent="0.35">
      <c r="A58" s="147"/>
      <c r="B58" s="131"/>
      <c r="C58" s="131"/>
      <c r="D58" s="131"/>
      <c r="E58" s="131"/>
      <c r="F58" s="131"/>
    </row>
    <row r="59" spans="1:155" ht="18" customHeight="1" x14ac:dyDescent="0.35">
      <c r="A59" s="147"/>
      <c r="B59" s="131"/>
      <c r="C59" s="131"/>
      <c r="D59" s="131"/>
      <c r="E59" s="131"/>
      <c r="F59" s="131"/>
    </row>
    <row r="60" spans="1:155" ht="18" customHeight="1" x14ac:dyDescent="0.35">
      <c r="A60" s="147"/>
      <c r="B60" s="131"/>
      <c r="C60" s="131"/>
      <c r="D60" s="131"/>
      <c r="E60" s="131"/>
      <c r="F60" s="131"/>
    </row>
    <row r="61" spans="1:155" ht="18" customHeight="1" x14ac:dyDescent="0.35">
      <c r="A61" s="147"/>
      <c r="B61" s="131"/>
      <c r="C61" s="131"/>
      <c r="D61" s="131"/>
      <c r="E61" s="131"/>
      <c r="F61" s="131"/>
    </row>
    <row r="62" spans="1:155" ht="18" customHeight="1" x14ac:dyDescent="0.35">
      <c r="A62" s="147"/>
      <c r="B62" s="131"/>
      <c r="C62" s="131"/>
      <c r="D62" s="131"/>
      <c r="E62" s="131"/>
      <c r="F62" s="131"/>
    </row>
    <row r="63" spans="1:155" ht="18" customHeight="1" x14ac:dyDescent="0.35">
      <c r="A63" s="147"/>
      <c r="B63" s="131"/>
      <c r="C63" s="131"/>
      <c r="D63" s="131"/>
      <c r="E63" s="131"/>
      <c r="F63" s="131"/>
    </row>
    <row r="64" spans="1:155" ht="18" customHeight="1" x14ac:dyDescent="0.35">
      <c r="A64" s="147"/>
      <c r="B64" s="131"/>
      <c r="C64" s="131"/>
      <c r="D64" s="131"/>
      <c r="E64" s="131"/>
      <c r="F64" s="131"/>
    </row>
    <row r="65" spans="1:11" ht="18" customHeight="1" x14ac:dyDescent="0.35">
      <c r="A65" s="147"/>
      <c r="B65" s="131"/>
      <c r="C65" s="131"/>
      <c r="D65" s="131"/>
      <c r="E65" s="131"/>
      <c r="F65" s="131"/>
    </row>
    <row r="66" spans="1:11" ht="18" customHeight="1" x14ac:dyDescent="0.35">
      <c r="A66" s="147"/>
      <c r="B66" s="131"/>
      <c r="C66" s="131"/>
      <c r="D66" s="131"/>
      <c r="E66" s="131"/>
      <c r="F66" s="131"/>
    </row>
    <row r="67" spans="1:11" s="138" customFormat="1" ht="18" customHeight="1" x14ac:dyDescent="0.35">
      <c r="A67" s="148"/>
      <c r="B67" s="133"/>
      <c r="C67" s="133"/>
      <c r="D67" s="133"/>
      <c r="E67" s="133"/>
      <c r="F67" s="133"/>
      <c r="G67" s="8"/>
      <c r="H67" s="8"/>
      <c r="I67" s="8"/>
      <c r="J67" s="8"/>
    </row>
    <row r="70" spans="1:11" ht="18" customHeight="1" x14ac:dyDescent="0.35">
      <c r="K70" s="147"/>
    </row>
    <row r="71" spans="1:11" ht="18" customHeight="1" x14ac:dyDescent="0.35">
      <c r="K71" s="147"/>
    </row>
  </sheetData>
  <printOptions gridLines="1"/>
  <pageMargins left="0.78740157480314965" right="0.78740157480314965" top="0.78740157480314965" bottom="0.78740157480314965" header="0.31496062992125984" footer="0.31496062992125984"/>
  <pageSetup paperSize="9" scale="42" orientation="landscape" r:id="rId1"/>
  <headerFooter>
    <oddFooter>&amp;L&amp;"Arial,Regular"&amp;10&amp;A&amp;R&amp;"Arial,Regular"&amp;10Statistics South Africa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B1494-33C8-4B4F-B1E8-8B656AFF85A9}">
  <dimension ref="A1:V62"/>
  <sheetViews>
    <sheetView zoomScale="77" zoomScaleNormal="77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3" max="3" width="1.08984375" customWidth="1"/>
  </cols>
  <sheetData>
    <row r="1" spans="1:22" ht="26" x14ac:dyDescent="0.6">
      <c r="A1" s="158" t="s">
        <v>174</v>
      </c>
    </row>
    <row r="2" spans="1:22" x14ac:dyDescent="0.35">
      <c r="A2" t="s">
        <v>175</v>
      </c>
    </row>
    <row r="4" spans="1:22" x14ac:dyDescent="0.35">
      <c r="A4" s="57"/>
      <c r="B4" s="57"/>
      <c r="C4" s="57"/>
      <c r="D4" s="57" t="s">
        <v>23</v>
      </c>
      <c r="E4" s="57" t="s">
        <v>22</v>
      </c>
      <c r="F4" s="57" t="s">
        <v>87</v>
      </c>
      <c r="G4" s="57" t="s">
        <v>148</v>
      </c>
      <c r="H4" s="57" t="s">
        <v>119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127"/>
      <c r="U4" s="57"/>
      <c r="V4" s="127"/>
    </row>
    <row r="5" spans="1:22" x14ac:dyDescent="0.35">
      <c r="A5" s="56">
        <v>40268</v>
      </c>
      <c r="B5" s="57">
        <f>YEAR(A5)</f>
        <v>2010</v>
      </c>
      <c r="C5" s="56" t="s">
        <v>66</v>
      </c>
      <c r="D5" s="54">
        <v>100</v>
      </c>
      <c r="E5" s="54">
        <v>100</v>
      </c>
      <c r="F5" s="54">
        <v>100</v>
      </c>
      <c r="G5" s="54">
        <v>100</v>
      </c>
      <c r="H5" s="54">
        <v>100</v>
      </c>
      <c r="I5" s="56"/>
      <c r="J5" s="126"/>
      <c r="K5" s="126"/>
      <c r="L5" s="126"/>
      <c r="M5" s="126"/>
      <c r="N5" s="126"/>
      <c r="O5" s="126"/>
      <c r="P5" s="126"/>
      <c r="Q5" s="126"/>
      <c r="R5" s="55"/>
      <c r="S5" s="126"/>
      <c r="T5" s="122"/>
      <c r="U5" s="126"/>
      <c r="V5" s="122"/>
    </row>
    <row r="6" spans="1:22" x14ac:dyDescent="0.35">
      <c r="A6" s="56">
        <v>40359</v>
      </c>
      <c r="B6" s="57"/>
      <c r="C6" s="56"/>
      <c r="D6" s="54">
        <v>102.50809981657807</v>
      </c>
      <c r="E6" s="54">
        <v>102.15730255461719</v>
      </c>
      <c r="F6" s="54">
        <v>94.128774369825322</v>
      </c>
      <c r="G6" s="54">
        <v>99.947803255362217</v>
      </c>
      <c r="H6" s="54">
        <v>99.50277441746556</v>
      </c>
      <c r="I6" s="56"/>
      <c r="J6" s="126"/>
      <c r="K6" s="126"/>
      <c r="L6" s="126"/>
      <c r="M6" s="126"/>
      <c r="N6" s="126"/>
      <c r="O6" s="126"/>
      <c r="P6" s="126"/>
      <c r="Q6" s="126"/>
      <c r="R6" s="55"/>
      <c r="S6" s="126"/>
      <c r="T6" s="122"/>
      <c r="U6" s="126"/>
      <c r="V6" s="122"/>
    </row>
    <row r="7" spans="1:22" x14ac:dyDescent="0.35">
      <c r="A7" s="56">
        <v>40451</v>
      </c>
      <c r="B7" s="57"/>
      <c r="C7" s="56"/>
      <c r="D7" s="54">
        <v>105.89776348209803</v>
      </c>
      <c r="E7" s="54">
        <v>101.69205677546537</v>
      </c>
      <c r="F7" s="54">
        <v>100.5941811078802</v>
      </c>
      <c r="G7" s="54">
        <v>99.667650449435499</v>
      </c>
      <c r="H7" s="54">
        <v>99.821372053462781</v>
      </c>
      <c r="I7" s="56"/>
      <c r="J7" s="126"/>
      <c r="K7" s="126"/>
      <c r="L7" s="126"/>
      <c r="M7" s="126"/>
      <c r="N7" s="126"/>
      <c r="O7" s="126"/>
      <c r="P7" s="126"/>
      <c r="Q7" s="126"/>
      <c r="R7" s="55"/>
      <c r="S7" s="126"/>
      <c r="T7" s="122"/>
      <c r="U7" s="126"/>
      <c r="V7" s="122"/>
    </row>
    <row r="8" spans="1:22" x14ac:dyDescent="0.35">
      <c r="A8" s="56">
        <v>40543</v>
      </c>
      <c r="B8" s="57"/>
      <c r="C8" s="56"/>
      <c r="D8" s="54">
        <v>108.11227812067261</v>
      </c>
      <c r="E8" s="54">
        <v>102.91381351653047</v>
      </c>
      <c r="F8" s="54">
        <v>103.96533975702206</v>
      </c>
      <c r="G8" s="54">
        <v>101.08757499026304</v>
      </c>
      <c r="H8" s="54">
        <v>99.510252359358404</v>
      </c>
      <c r="I8" s="56"/>
      <c r="J8" s="126"/>
      <c r="K8" s="126"/>
      <c r="L8" s="126"/>
      <c r="M8" s="126"/>
      <c r="N8" s="126"/>
      <c r="O8" s="126"/>
      <c r="P8" s="126"/>
      <c r="Q8" s="126"/>
      <c r="R8" s="55"/>
      <c r="S8" s="126"/>
      <c r="T8" s="122"/>
      <c r="U8" s="126"/>
      <c r="V8" s="122"/>
    </row>
    <row r="9" spans="1:22" x14ac:dyDescent="0.35">
      <c r="A9" s="56">
        <v>40633</v>
      </c>
      <c r="B9" s="57">
        <f>YEAR(A9)</f>
        <v>2011</v>
      </c>
      <c r="C9" s="56" t="s">
        <v>66</v>
      </c>
      <c r="D9" s="54">
        <v>107.96217779077388</v>
      </c>
      <c r="E9" s="54">
        <v>105.60544782837277</v>
      </c>
      <c r="F9" s="54">
        <v>102.06579586402276</v>
      </c>
      <c r="G9" s="54">
        <v>101.70072052765988</v>
      </c>
      <c r="H9" s="54">
        <v>98.547541680856071</v>
      </c>
      <c r="I9" s="56"/>
      <c r="J9" s="126"/>
      <c r="K9" s="126"/>
      <c r="L9" s="126"/>
      <c r="M9" s="126"/>
      <c r="N9" s="126"/>
      <c r="O9" s="126"/>
      <c r="P9" s="126"/>
      <c r="Q9" s="126"/>
      <c r="R9" s="55"/>
      <c r="S9" s="126"/>
      <c r="T9" s="122"/>
      <c r="U9" s="126"/>
      <c r="V9" s="122"/>
    </row>
    <row r="10" spans="1:22" x14ac:dyDescent="0.35">
      <c r="A10" s="56">
        <v>40724</v>
      </c>
      <c r="B10" s="57"/>
      <c r="C10" s="56"/>
      <c r="D10" s="54">
        <v>106.06250228288209</v>
      </c>
      <c r="E10" s="54">
        <v>104.28898686596636</v>
      </c>
      <c r="F10" s="54">
        <v>101.3190320891137</v>
      </c>
      <c r="G10" s="54">
        <v>101.95525890520834</v>
      </c>
      <c r="H10" s="54">
        <v>99.592232970161632</v>
      </c>
      <c r="I10" s="56"/>
      <c r="J10" s="126"/>
      <c r="K10" s="126"/>
      <c r="L10" s="126"/>
      <c r="M10" s="126"/>
      <c r="N10" s="126"/>
      <c r="O10" s="126"/>
      <c r="P10" s="126"/>
      <c r="Q10" s="126"/>
      <c r="R10" s="55"/>
      <c r="S10" s="126"/>
      <c r="T10" s="122"/>
      <c r="U10" s="126"/>
      <c r="V10" s="122"/>
    </row>
    <row r="11" spans="1:22" x14ac:dyDescent="0.35">
      <c r="A11" s="56">
        <v>40816</v>
      </c>
      <c r="B11" s="57"/>
      <c r="C11" s="56"/>
      <c r="D11" s="54">
        <v>105.45990429802437</v>
      </c>
      <c r="E11" s="54">
        <v>104.07636222210456</v>
      </c>
      <c r="F11" s="54">
        <v>96.387780959774702</v>
      </c>
      <c r="G11" s="54">
        <v>101.48634715880685</v>
      </c>
      <c r="H11" s="54">
        <v>100.68800377312617</v>
      </c>
      <c r="I11" s="56"/>
      <c r="J11" s="126"/>
      <c r="K11" s="126"/>
      <c r="L11" s="126"/>
      <c r="M11" s="126"/>
      <c r="N11" s="126"/>
      <c r="O11" s="126"/>
      <c r="P11" s="126"/>
      <c r="Q11" s="126"/>
      <c r="R11" s="55"/>
      <c r="S11" s="126"/>
      <c r="T11" s="122"/>
      <c r="U11" s="126"/>
      <c r="V11" s="122"/>
    </row>
    <row r="12" spans="1:22" x14ac:dyDescent="0.35">
      <c r="A12" s="56">
        <v>40908</v>
      </c>
      <c r="B12" s="57"/>
      <c r="C12" s="56"/>
      <c r="D12" s="54">
        <v>105.3390545453839</v>
      </c>
      <c r="E12" s="54">
        <v>105.13364629849514</v>
      </c>
      <c r="F12" s="54">
        <v>95.965335035733105</v>
      </c>
      <c r="G12" s="54">
        <v>101.68451958050962</v>
      </c>
      <c r="H12" s="54">
        <v>101.70657883758891</v>
      </c>
      <c r="I12" s="56"/>
      <c r="J12" s="126"/>
      <c r="K12" s="126"/>
      <c r="L12" s="126"/>
      <c r="M12" s="126"/>
      <c r="N12" s="126"/>
      <c r="O12" s="126"/>
      <c r="P12" s="126"/>
      <c r="Q12" s="126"/>
      <c r="R12" s="55"/>
      <c r="S12" s="126"/>
      <c r="T12" s="122"/>
      <c r="U12" s="126"/>
      <c r="V12" s="122"/>
    </row>
    <row r="13" spans="1:22" x14ac:dyDescent="0.35">
      <c r="A13" s="56">
        <v>40999</v>
      </c>
      <c r="B13" s="57">
        <f>YEAR(A13)</f>
        <v>2012</v>
      </c>
      <c r="C13" s="56" t="s">
        <v>66</v>
      </c>
      <c r="D13" s="54">
        <v>105.85423998707746</v>
      </c>
      <c r="E13" s="54">
        <v>106.7284997371152</v>
      </c>
      <c r="F13" s="54">
        <v>93.362619674369412</v>
      </c>
      <c r="G13" s="54">
        <v>101.87958466396991</v>
      </c>
      <c r="H13" s="54">
        <v>101.37772012842487</v>
      </c>
      <c r="I13" s="56"/>
      <c r="J13" s="126"/>
      <c r="K13" s="126"/>
      <c r="L13" s="126"/>
      <c r="M13" s="126"/>
      <c r="N13" s="126"/>
      <c r="O13" s="126"/>
      <c r="P13" s="126"/>
      <c r="Q13" s="126"/>
      <c r="R13" s="55"/>
      <c r="S13" s="126"/>
      <c r="T13" s="122"/>
      <c r="U13" s="126"/>
      <c r="V13" s="122"/>
    </row>
    <row r="14" spans="1:22" x14ac:dyDescent="0.35">
      <c r="A14" s="56">
        <v>41090</v>
      </c>
      <c r="B14" s="57"/>
      <c r="C14" s="56"/>
      <c r="D14" s="54">
        <v>107.45884197550504</v>
      </c>
      <c r="E14" s="54">
        <v>106.59857620328678</v>
      </c>
      <c r="F14" s="54">
        <v>98.904186899064115</v>
      </c>
      <c r="G14" s="54">
        <v>100.85928383075785</v>
      </c>
      <c r="H14" s="54">
        <v>101.87191246156671</v>
      </c>
      <c r="I14" s="56"/>
      <c r="J14" s="126"/>
      <c r="K14" s="126"/>
      <c r="L14" s="126"/>
      <c r="M14" s="126"/>
      <c r="N14" s="126"/>
      <c r="O14" s="126"/>
      <c r="P14" s="126"/>
      <c r="Q14" s="126"/>
      <c r="R14" s="55"/>
      <c r="S14" s="126"/>
      <c r="T14" s="122"/>
      <c r="U14" s="126"/>
      <c r="V14" s="122"/>
    </row>
    <row r="15" spans="1:22" x14ac:dyDescent="0.35">
      <c r="A15" s="56">
        <v>41182</v>
      </c>
      <c r="B15" s="57"/>
      <c r="C15" s="56"/>
      <c r="D15" s="54">
        <v>108.58255170980857</v>
      </c>
      <c r="E15" s="54">
        <v>106.73686551586886</v>
      </c>
      <c r="F15" s="54">
        <v>96.822910718109782</v>
      </c>
      <c r="G15" s="54">
        <v>101.3041135000242</v>
      </c>
      <c r="H15" s="54">
        <v>102.99170808549636</v>
      </c>
      <c r="I15" s="56"/>
      <c r="J15" s="126"/>
      <c r="K15" s="126"/>
      <c r="L15" s="126"/>
      <c r="M15" s="126"/>
      <c r="N15" s="126"/>
      <c r="O15" s="126"/>
      <c r="P15" s="126"/>
      <c r="Q15" s="126"/>
      <c r="R15" s="55"/>
      <c r="S15" s="126"/>
      <c r="T15" s="122"/>
      <c r="U15" s="126"/>
      <c r="V15" s="122"/>
    </row>
    <row r="16" spans="1:22" x14ac:dyDescent="0.35">
      <c r="A16" s="56">
        <v>41274</v>
      </c>
      <c r="B16" s="57"/>
      <c r="C16" s="56"/>
      <c r="D16" s="54">
        <v>110.41933368236533</v>
      </c>
      <c r="E16" s="54">
        <v>107.82681436989911</v>
      </c>
      <c r="F16" s="54">
        <v>95.12863880940121</v>
      </c>
      <c r="G16" s="54">
        <v>101.34154859433693</v>
      </c>
      <c r="H16" s="54">
        <v>104.6131877175615</v>
      </c>
      <c r="I16" s="56"/>
      <c r="J16" s="126"/>
      <c r="K16" s="126"/>
      <c r="L16" s="126"/>
      <c r="M16" s="126"/>
      <c r="N16" s="126"/>
      <c r="O16" s="126"/>
      <c r="P16" s="126"/>
      <c r="Q16" s="126"/>
      <c r="R16" s="55"/>
      <c r="S16" s="126"/>
      <c r="T16" s="122"/>
      <c r="U16" s="126"/>
      <c r="V16" s="122"/>
    </row>
    <row r="17" spans="1:22" x14ac:dyDescent="0.35">
      <c r="A17" s="56">
        <v>41364</v>
      </c>
      <c r="B17" s="57">
        <f>YEAR(A17)</f>
        <v>2013</v>
      </c>
      <c r="C17" s="56" t="s">
        <v>66</v>
      </c>
      <c r="D17" s="54">
        <v>112.72486397464839</v>
      </c>
      <c r="E17" s="54">
        <v>106.77119527879614</v>
      </c>
      <c r="F17" s="54">
        <v>98.545383625618882</v>
      </c>
      <c r="G17" s="54">
        <v>99.190491636815722</v>
      </c>
      <c r="H17" s="54">
        <v>106.54501246517927</v>
      </c>
      <c r="I17" s="56"/>
      <c r="J17" s="126"/>
      <c r="K17" s="126"/>
      <c r="L17" s="126"/>
      <c r="M17" s="126"/>
      <c r="N17" s="126"/>
      <c r="O17" s="126"/>
      <c r="P17" s="126"/>
      <c r="Q17" s="126"/>
      <c r="R17" s="55"/>
      <c r="S17" s="126"/>
      <c r="T17" s="122"/>
      <c r="U17" s="126"/>
      <c r="V17" s="122"/>
    </row>
    <row r="18" spans="1:22" x14ac:dyDescent="0.35">
      <c r="A18" s="56">
        <v>41455</v>
      </c>
      <c r="B18" s="57"/>
      <c r="C18" s="56"/>
      <c r="D18" s="54">
        <v>113.58125830691866</v>
      </c>
      <c r="E18" s="54">
        <v>108.00270075903096</v>
      </c>
      <c r="F18" s="54">
        <v>97.773017121955419</v>
      </c>
      <c r="G18" s="54">
        <v>101.09114261658276</v>
      </c>
      <c r="H18" s="54">
        <v>107.63877784530169</v>
      </c>
      <c r="I18" s="56"/>
      <c r="J18" s="126"/>
      <c r="K18" s="126"/>
      <c r="L18" s="126"/>
      <c r="M18" s="126"/>
      <c r="N18" s="126"/>
      <c r="O18" s="126"/>
      <c r="P18" s="126"/>
      <c r="Q18" s="126"/>
      <c r="R18" s="55"/>
      <c r="S18" s="126"/>
      <c r="T18" s="122"/>
      <c r="U18" s="126"/>
      <c r="V18" s="122"/>
    </row>
    <row r="19" spans="1:22" x14ac:dyDescent="0.35">
      <c r="A19" s="56">
        <v>41547</v>
      </c>
      <c r="B19" s="57"/>
      <c r="C19" s="56"/>
      <c r="D19" s="54">
        <v>110.90582010640517</v>
      </c>
      <c r="E19" s="54">
        <v>108.5305683763319</v>
      </c>
      <c r="F19" s="54">
        <v>100.30199105193982</v>
      </c>
      <c r="G19" s="54">
        <v>101.68777521758948</v>
      </c>
      <c r="H19" s="54">
        <v>107.90560536169352</v>
      </c>
      <c r="I19" s="56"/>
      <c r="J19" s="126"/>
      <c r="K19" s="126"/>
      <c r="L19" s="126"/>
      <c r="M19" s="126"/>
      <c r="N19" s="126"/>
      <c r="O19" s="126"/>
      <c r="P19" s="126"/>
      <c r="Q19" s="126"/>
      <c r="R19" s="55"/>
      <c r="S19" s="126"/>
      <c r="T19" s="122"/>
      <c r="U19" s="126"/>
      <c r="V19" s="122"/>
    </row>
    <row r="20" spans="1:22" x14ac:dyDescent="0.35">
      <c r="A20" s="56">
        <v>41639</v>
      </c>
      <c r="B20" s="57"/>
      <c r="C20" s="56"/>
      <c r="D20" s="54">
        <v>114.47030052474609</v>
      </c>
      <c r="E20" s="54">
        <v>108.94425361115671</v>
      </c>
      <c r="F20" s="54">
        <v>102.79767057149256</v>
      </c>
      <c r="G20" s="54">
        <v>100.79641946594819</v>
      </c>
      <c r="H20" s="54">
        <v>107.51818679566007</v>
      </c>
      <c r="I20" s="56"/>
      <c r="J20" s="126"/>
      <c r="K20" s="126"/>
      <c r="L20" s="126"/>
      <c r="M20" s="126"/>
      <c r="N20" s="126"/>
      <c r="O20" s="126"/>
      <c r="P20" s="126"/>
      <c r="Q20" s="126"/>
      <c r="R20" s="55"/>
      <c r="S20" s="126"/>
      <c r="T20" s="122"/>
      <c r="U20" s="126"/>
      <c r="V20" s="122"/>
    </row>
    <row r="21" spans="1:22" x14ac:dyDescent="0.35">
      <c r="A21" s="56">
        <v>41729</v>
      </c>
      <c r="B21" s="57">
        <f>YEAR(A21)</f>
        <v>2014</v>
      </c>
      <c r="C21" s="56" t="s">
        <v>66</v>
      </c>
      <c r="D21" s="54">
        <v>112.43264934391968</v>
      </c>
      <c r="E21" s="54">
        <v>107.21097539541024</v>
      </c>
      <c r="F21" s="54">
        <v>97.288356012302145</v>
      </c>
      <c r="G21" s="54">
        <v>99.832957033264748</v>
      </c>
      <c r="H21" s="54">
        <v>108.82394128557374</v>
      </c>
      <c r="I21" s="56"/>
      <c r="J21" s="126"/>
      <c r="K21" s="126"/>
      <c r="L21" s="126"/>
      <c r="M21" s="126"/>
      <c r="N21" s="126"/>
      <c r="O21" s="126"/>
      <c r="P21" s="126"/>
      <c r="Q21" s="126"/>
      <c r="R21" s="55"/>
      <c r="S21" s="126"/>
      <c r="T21" s="122"/>
      <c r="U21" s="126"/>
      <c r="V21" s="122"/>
    </row>
    <row r="22" spans="1:22" x14ac:dyDescent="0.35">
      <c r="A22" s="56">
        <v>41820</v>
      </c>
      <c r="B22" s="57"/>
      <c r="C22" s="56"/>
      <c r="D22" s="54">
        <v>127.54293338813719</v>
      </c>
      <c r="E22" s="54">
        <v>107.50192196519662</v>
      </c>
      <c r="F22" s="54">
        <v>96.026868080793889</v>
      </c>
      <c r="G22" s="54">
        <v>99.132901901125706</v>
      </c>
      <c r="H22" s="54">
        <v>108.91978191242293</v>
      </c>
      <c r="I22" s="56"/>
      <c r="J22" s="126"/>
      <c r="K22" s="126"/>
      <c r="L22" s="126"/>
      <c r="M22" s="126"/>
      <c r="N22" s="126"/>
      <c r="O22" s="126"/>
      <c r="P22" s="126"/>
      <c r="Q22" s="126"/>
      <c r="R22" s="55"/>
      <c r="S22" s="126"/>
      <c r="T22" s="122"/>
      <c r="U22" s="126"/>
      <c r="V22" s="122"/>
    </row>
    <row r="23" spans="1:22" x14ac:dyDescent="0.35">
      <c r="A23" s="56">
        <v>41912</v>
      </c>
      <c r="B23" s="57"/>
      <c r="C23" s="56"/>
      <c r="D23" s="54">
        <v>135.01830728809628</v>
      </c>
      <c r="E23" s="54">
        <v>106.15843826529358</v>
      </c>
      <c r="F23" s="54">
        <v>98.41866302100118</v>
      </c>
      <c r="G23" s="54">
        <v>99.391336123458174</v>
      </c>
      <c r="H23" s="54">
        <v>108.73254900543773</v>
      </c>
      <c r="I23" s="56"/>
      <c r="J23" s="126"/>
      <c r="K23" s="126"/>
      <c r="L23" s="126"/>
      <c r="M23" s="126"/>
      <c r="N23" s="126"/>
      <c r="O23" s="126"/>
      <c r="P23" s="126"/>
      <c r="Q23" s="126"/>
      <c r="R23" s="55"/>
      <c r="S23" s="126"/>
      <c r="T23" s="122"/>
      <c r="U23" s="126"/>
      <c r="V23" s="122"/>
    </row>
    <row r="24" spans="1:22" x14ac:dyDescent="0.35">
      <c r="A24" s="56">
        <v>42004</v>
      </c>
      <c r="B24" s="57"/>
      <c r="C24" s="56"/>
      <c r="D24" s="54">
        <v>126.14386604278667</v>
      </c>
      <c r="E24" s="54">
        <v>108.58840045579079</v>
      </c>
      <c r="F24" s="54">
        <v>101.61130659859461</v>
      </c>
      <c r="G24" s="54">
        <v>99.563201545950577</v>
      </c>
      <c r="H24" s="54">
        <v>108.9887457345981</v>
      </c>
      <c r="I24" s="56"/>
      <c r="J24" s="126"/>
      <c r="K24" s="126"/>
      <c r="L24" s="126"/>
      <c r="M24" s="126"/>
      <c r="N24" s="126"/>
      <c r="O24" s="126"/>
      <c r="P24" s="126"/>
      <c r="Q24" s="126"/>
      <c r="R24" s="55"/>
      <c r="S24" s="126"/>
      <c r="T24" s="122"/>
      <c r="U24" s="126"/>
      <c r="V24" s="122"/>
    </row>
    <row r="25" spans="1:22" x14ac:dyDescent="0.35">
      <c r="A25" s="56">
        <v>42094</v>
      </c>
      <c r="B25" s="57">
        <f>YEAR(A25)</f>
        <v>2015</v>
      </c>
      <c r="C25" s="56" t="s">
        <v>66</v>
      </c>
      <c r="D25" s="54">
        <v>128.65043242257912</v>
      </c>
      <c r="E25" s="54">
        <v>108.82617194153508</v>
      </c>
      <c r="F25" s="54">
        <v>104.69666228508407</v>
      </c>
      <c r="G25" s="54">
        <v>98.89599823466132</v>
      </c>
      <c r="H25" s="54">
        <v>109.18487292585937</v>
      </c>
      <c r="I25" s="56"/>
      <c r="J25" s="126"/>
      <c r="K25" s="126"/>
      <c r="L25" s="126"/>
      <c r="M25" s="126"/>
      <c r="N25" s="126"/>
      <c r="O25" s="126"/>
      <c r="P25" s="126"/>
      <c r="Q25" s="126"/>
      <c r="R25" s="55"/>
      <c r="S25" s="126"/>
      <c r="T25" s="122"/>
      <c r="U25" s="126"/>
      <c r="V25" s="122"/>
    </row>
    <row r="26" spans="1:22" x14ac:dyDescent="0.35">
      <c r="A26" s="56">
        <v>42185</v>
      </c>
      <c r="B26" s="57"/>
      <c r="C26" s="56"/>
      <c r="D26" s="54">
        <v>119.60917345161157</v>
      </c>
      <c r="E26" s="54">
        <v>104.64622241965658</v>
      </c>
      <c r="F26" s="54">
        <v>102.67107696067555</v>
      </c>
      <c r="G26" s="54">
        <v>94.742069083379945</v>
      </c>
      <c r="H26" s="54">
        <v>109.80791893985742</v>
      </c>
      <c r="I26" s="56"/>
      <c r="J26" s="126"/>
      <c r="K26" s="126"/>
      <c r="L26" s="126"/>
      <c r="M26" s="126"/>
      <c r="N26" s="126"/>
      <c r="O26" s="126"/>
      <c r="P26" s="126"/>
      <c r="Q26" s="126"/>
      <c r="R26" s="55"/>
      <c r="S26" s="126"/>
      <c r="T26" s="122"/>
      <c r="U26" s="126"/>
      <c r="V26" s="122"/>
    </row>
    <row r="27" spans="1:22" x14ac:dyDescent="0.35">
      <c r="A27" s="56">
        <v>42277</v>
      </c>
      <c r="B27" s="57"/>
      <c r="C27" s="56"/>
      <c r="D27" s="54">
        <v>112.96632351664184</v>
      </c>
      <c r="E27" s="54">
        <v>108.00817710898664</v>
      </c>
      <c r="F27" s="54">
        <v>100.46659554794451</v>
      </c>
      <c r="G27" s="54">
        <v>93.172629979929056</v>
      </c>
      <c r="H27" s="54">
        <v>109.77705952921983</v>
      </c>
      <c r="I27" s="56"/>
      <c r="J27" s="126"/>
      <c r="K27" s="126"/>
      <c r="L27" s="126"/>
      <c r="M27" s="126"/>
      <c r="N27" s="126"/>
      <c r="O27" s="126"/>
      <c r="P27" s="126"/>
      <c r="Q27" s="126"/>
      <c r="R27" s="55"/>
      <c r="S27" s="126"/>
      <c r="T27" s="122"/>
      <c r="U27" s="126"/>
      <c r="V27" s="122"/>
    </row>
    <row r="28" spans="1:22" x14ac:dyDescent="0.35">
      <c r="A28" s="56">
        <v>42369</v>
      </c>
      <c r="B28" s="57"/>
      <c r="C28" s="56"/>
      <c r="D28" s="54">
        <v>121.68229211716846</v>
      </c>
      <c r="E28" s="54">
        <v>107.18294949446054</v>
      </c>
      <c r="F28" s="54">
        <v>104.22902812135111</v>
      </c>
      <c r="G28" s="54">
        <v>92.890973412800378</v>
      </c>
      <c r="H28" s="54">
        <v>110.83501964569831</v>
      </c>
      <c r="I28" s="56"/>
      <c r="J28" s="126"/>
      <c r="K28" s="126"/>
      <c r="L28" s="126"/>
      <c r="M28" s="126"/>
      <c r="N28" s="126"/>
      <c r="O28" s="126"/>
      <c r="P28" s="126"/>
      <c r="Q28" s="126"/>
      <c r="R28" s="55"/>
      <c r="S28" s="126"/>
      <c r="T28" s="122"/>
      <c r="U28" s="126"/>
      <c r="V28" s="122"/>
    </row>
    <row r="29" spans="1:22" x14ac:dyDescent="0.35">
      <c r="A29" s="56">
        <v>42460</v>
      </c>
      <c r="B29" s="57">
        <f>YEAR(A29)</f>
        <v>2016</v>
      </c>
      <c r="C29" s="56" t="s">
        <v>66</v>
      </c>
      <c r="D29" s="54">
        <v>123.86785909290006</v>
      </c>
      <c r="E29" s="54">
        <v>108.25844225210788</v>
      </c>
      <c r="F29" s="54">
        <v>96.644186709346897</v>
      </c>
      <c r="G29" s="54">
        <v>92.621046683578783</v>
      </c>
      <c r="H29" s="54">
        <v>112.71463456160018</v>
      </c>
      <c r="I29" s="56"/>
      <c r="J29" s="126"/>
      <c r="K29" s="126"/>
      <c r="L29" s="126"/>
      <c r="M29" s="126"/>
      <c r="N29" s="126"/>
      <c r="O29" s="126"/>
      <c r="P29" s="126"/>
      <c r="Q29" s="126"/>
      <c r="R29" s="55"/>
      <c r="S29" s="126"/>
      <c r="T29" s="122"/>
      <c r="U29" s="126"/>
      <c r="V29" s="122"/>
    </row>
    <row r="30" spans="1:22" x14ac:dyDescent="0.35">
      <c r="A30" s="56">
        <v>42551</v>
      </c>
      <c r="B30" s="57"/>
      <c r="C30" s="56"/>
      <c r="D30" s="54">
        <v>106.7820542474079</v>
      </c>
      <c r="E30" s="54">
        <v>108.51813660609059</v>
      </c>
      <c r="F30" s="54">
        <v>102.02115910768687</v>
      </c>
      <c r="G30" s="54">
        <v>91.487656188915892</v>
      </c>
      <c r="H30" s="54">
        <v>111.67571909130058</v>
      </c>
      <c r="I30" s="56"/>
      <c r="J30" s="126"/>
      <c r="K30" s="126"/>
      <c r="L30" s="126"/>
      <c r="M30" s="126"/>
      <c r="N30" s="126"/>
      <c r="O30" s="126"/>
      <c r="P30" s="126"/>
      <c r="Q30" s="126"/>
      <c r="R30" s="55"/>
      <c r="S30" s="126"/>
      <c r="T30" s="122"/>
      <c r="U30" s="126"/>
      <c r="V30" s="122"/>
    </row>
    <row r="31" spans="1:22" x14ac:dyDescent="0.35">
      <c r="A31" s="56">
        <v>42643</v>
      </c>
      <c r="B31" s="57"/>
      <c r="C31" s="56"/>
      <c r="D31" s="54">
        <v>101.57687551511569</v>
      </c>
      <c r="E31" s="54">
        <v>108.12700219372952</v>
      </c>
      <c r="F31" s="54">
        <v>101.21167612406583</v>
      </c>
      <c r="G31" s="54">
        <v>91.614161432855681</v>
      </c>
      <c r="H31" s="54">
        <v>111.41784404961359</v>
      </c>
      <c r="I31" s="56"/>
      <c r="J31" s="126"/>
      <c r="K31" s="126"/>
      <c r="L31" s="126"/>
      <c r="M31" s="126"/>
      <c r="N31" s="126"/>
      <c r="O31" s="126"/>
      <c r="P31" s="126"/>
      <c r="Q31" s="126"/>
      <c r="R31" s="55"/>
      <c r="S31" s="126"/>
      <c r="T31" s="122"/>
      <c r="U31" s="126"/>
      <c r="V31" s="122"/>
    </row>
    <row r="32" spans="1:22" x14ac:dyDescent="0.35">
      <c r="A32" s="56">
        <v>42735</v>
      </c>
      <c r="B32" s="57"/>
      <c r="C32" s="56"/>
      <c r="D32" s="54">
        <v>125.80507705371646</v>
      </c>
      <c r="E32" s="54">
        <v>105.68666740928536</v>
      </c>
      <c r="F32" s="54">
        <v>98.201091661774001</v>
      </c>
      <c r="G32" s="54">
        <v>90.29551280124798</v>
      </c>
      <c r="H32" s="54">
        <v>109.98268980374877</v>
      </c>
      <c r="I32" s="56"/>
      <c r="J32" s="126"/>
      <c r="K32" s="126"/>
      <c r="L32" s="126"/>
      <c r="M32" s="126"/>
      <c r="N32" s="126"/>
      <c r="O32" s="126"/>
      <c r="P32" s="126"/>
      <c r="Q32" s="126"/>
      <c r="R32" s="55"/>
      <c r="S32" s="126"/>
      <c r="T32" s="122"/>
      <c r="U32" s="126"/>
      <c r="V32" s="122"/>
    </row>
    <row r="33" spans="1:22" x14ac:dyDescent="0.35">
      <c r="A33" s="56">
        <v>42825</v>
      </c>
      <c r="B33" s="57">
        <f>YEAR(A33)</f>
        <v>2017</v>
      </c>
      <c r="C33" s="56" t="s">
        <v>66</v>
      </c>
      <c r="D33" s="54">
        <v>131.47463083174239</v>
      </c>
      <c r="E33" s="54">
        <v>106.44424100305237</v>
      </c>
      <c r="F33" s="54">
        <v>101.70369027974162</v>
      </c>
      <c r="G33" s="54">
        <v>91.310954120396445</v>
      </c>
      <c r="H33" s="54">
        <v>107.35669345820715</v>
      </c>
      <c r="I33" s="56"/>
      <c r="J33" s="126"/>
      <c r="K33" s="126"/>
      <c r="L33" s="126"/>
      <c r="M33" s="126"/>
      <c r="N33" s="126"/>
      <c r="O33" s="126"/>
      <c r="P33" s="126"/>
      <c r="Q33" s="126"/>
      <c r="R33" s="55"/>
      <c r="S33" s="126"/>
      <c r="T33" s="122"/>
      <c r="U33" s="126"/>
      <c r="V33" s="122"/>
    </row>
    <row r="34" spans="1:22" x14ac:dyDescent="0.35">
      <c r="A34" s="56">
        <v>42916</v>
      </c>
      <c r="B34" s="57"/>
      <c r="C34" s="56"/>
      <c r="D34" s="54">
        <v>149.50144567728091</v>
      </c>
      <c r="E34" s="54">
        <v>107.22063427293055</v>
      </c>
      <c r="F34" s="54">
        <v>99.470425148338606</v>
      </c>
      <c r="G34" s="54">
        <v>92.046464536067532</v>
      </c>
      <c r="H34" s="54">
        <v>105.2981974225041</v>
      </c>
      <c r="I34" s="56"/>
      <c r="J34" s="126"/>
      <c r="K34" s="126"/>
      <c r="L34" s="126"/>
      <c r="M34" s="126"/>
      <c r="N34" s="126"/>
      <c r="O34" s="126"/>
      <c r="P34" s="126"/>
      <c r="Q34" s="126"/>
      <c r="R34" s="55"/>
      <c r="S34" s="126"/>
      <c r="T34" s="122"/>
      <c r="U34" s="126"/>
      <c r="V34" s="122"/>
    </row>
    <row r="35" spans="1:22" x14ac:dyDescent="0.35">
      <c r="A35" s="56">
        <v>42979</v>
      </c>
      <c r="B35" s="57"/>
      <c r="C35" s="56"/>
      <c r="D35" s="54">
        <v>136.65853940397719</v>
      </c>
      <c r="E35" s="54">
        <v>107.62471920710684</v>
      </c>
      <c r="F35" s="54">
        <v>103.73440721455789</v>
      </c>
      <c r="G35" s="54">
        <v>91.503266939450484</v>
      </c>
      <c r="H35" s="54">
        <v>104.30581955823905</v>
      </c>
      <c r="I35" s="56"/>
      <c r="J35" s="126"/>
      <c r="K35" s="126"/>
      <c r="L35" s="126"/>
      <c r="M35" s="126"/>
      <c r="N35" s="126"/>
      <c r="O35" s="126"/>
      <c r="P35" s="126"/>
      <c r="Q35" s="126"/>
      <c r="R35" s="55"/>
      <c r="S35" s="126"/>
      <c r="T35" s="122"/>
      <c r="U35" s="126"/>
      <c r="V35" s="122"/>
    </row>
    <row r="36" spans="1:22" x14ac:dyDescent="0.35">
      <c r="A36" s="56">
        <v>43070</v>
      </c>
      <c r="B36" s="57"/>
      <c r="C36" s="56"/>
      <c r="D36" s="54">
        <v>127.79137557071827</v>
      </c>
      <c r="E36" s="54">
        <v>108.48957440077147</v>
      </c>
      <c r="F36" s="54">
        <v>102.71502373753314</v>
      </c>
      <c r="G36" s="54">
        <v>92.247890814507201</v>
      </c>
      <c r="H36" s="54">
        <v>103.34172002638937</v>
      </c>
      <c r="I36" s="56"/>
      <c r="J36" s="126"/>
      <c r="K36" s="126"/>
      <c r="L36" s="126"/>
      <c r="M36" s="126"/>
      <c r="N36" s="126"/>
      <c r="O36" s="126"/>
      <c r="P36" s="126"/>
      <c r="Q36" s="126"/>
      <c r="R36" s="55"/>
      <c r="S36" s="126"/>
      <c r="T36" s="122"/>
      <c r="U36" s="126"/>
      <c r="V36" s="122"/>
    </row>
    <row r="37" spans="1:22" x14ac:dyDescent="0.35">
      <c r="A37" s="56">
        <v>43190</v>
      </c>
      <c r="B37" s="57">
        <f>YEAR(A37)</f>
        <v>2018</v>
      </c>
      <c r="C37" s="56" t="s">
        <v>66</v>
      </c>
      <c r="D37" s="54">
        <v>132.63881242723926</v>
      </c>
      <c r="E37" s="54">
        <v>108.54061723353475</v>
      </c>
      <c r="F37" s="54">
        <v>101.15993928050473</v>
      </c>
      <c r="G37" s="54">
        <v>92.754343809917643</v>
      </c>
      <c r="H37" s="54">
        <v>103.07757501735372</v>
      </c>
      <c r="I37" s="56"/>
      <c r="J37" s="126"/>
      <c r="K37" s="126"/>
      <c r="L37" s="126"/>
      <c r="M37" s="126"/>
      <c r="N37" s="126"/>
      <c r="O37" s="126"/>
      <c r="P37" s="126"/>
      <c r="Q37" s="126"/>
      <c r="R37" s="55"/>
      <c r="S37" s="126"/>
      <c r="T37" s="122"/>
      <c r="U37" s="126"/>
      <c r="V37" s="122"/>
    </row>
    <row r="38" spans="1:22" x14ac:dyDescent="0.35">
      <c r="A38" s="56">
        <v>43281</v>
      </c>
      <c r="B38" s="57"/>
      <c r="C38" s="56"/>
      <c r="D38" s="54">
        <v>133.99716371764393</v>
      </c>
      <c r="E38" s="54">
        <v>107.64849130814021</v>
      </c>
      <c r="F38" s="54">
        <v>102.78324760014253</v>
      </c>
      <c r="G38" s="54">
        <v>92.300109325597319</v>
      </c>
      <c r="H38" s="54">
        <v>103.37615832708123</v>
      </c>
      <c r="I38" s="56"/>
      <c r="J38" s="126"/>
      <c r="K38" s="126"/>
      <c r="L38" s="126"/>
      <c r="M38" s="126"/>
      <c r="N38" s="126"/>
      <c r="O38" s="126"/>
      <c r="P38" s="126"/>
      <c r="Q38" s="126"/>
      <c r="R38" s="55"/>
      <c r="S38" s="126"/>
      <c r="T38" s="122"/>
      <c r="U38" s="126"/>
      <c r="V38" s="122"/>
    </row>
    <row r="39" spans="1:22" x14ac:dyDescent="0.35">
      <c r="A39" s="56">
        <v>43344</v>
      </c>
      <c r="B39" s="57"/>
      <c r="C39" s="56"/>
      <c r="D39" s="54">
        <v>149.20062396308828</v>
      </c>
      <c r="E39" s="54">
        <v>109.62318359178396</v>
      </c>
      <c r="F39" s="54">
        <v>99.707679202114889</v>
      </c>
      <c r="G39" s="54">
        <v>92.757349916740196</v>
      </c>
      <c r="H39" s="54">
        <v>103.8148342277286</v>
      </c>
      <c r="I39" s="56"/>
      <c r="J39" s="126"/>
      <c r="K39" s="126"/>
      <c r="L39" s="126"/>
      <c r="M39" s="126"/>
      <c r="N39" s="126"/>
      <c r="O39" s="126"/>
      <c r="P39" s="126"/>
      <c r="Q39" s="126"/>
      <c r="R39" s="55"/>
      <c r="S39" s="126"/>
      <c r="T39" s="122"/>
      <c r="U39" s="126"/>
      <c r="V39" s="122"/>
    </row>
    <row r="40" spans="1:22" x14ac:dyDescent="0.35">
      <c r="A40" s="56">
        <v>43435</v>
      </c>
      <c r="B40" s="57"/>
      <c r="C40" s="56"/>
      <c r="D40" s="54">
        <v>132.27799420627818</v>
      </c>
      <c r="E40" s="54">
        <v>110.48681435244352</v>
      </c>
      <c r="F40" s="54">
        <v>100.70569851580198</v>
      </c>
      <c r="G40" s="54">
        <v>92.641658923839088</v>
      </c>
      <c r="H40" s="54">
        <v>103.70232061494657</v>
      </c>
      <c r="I40" s="56"/>
      <c r="J40" s="126"/>
      <c r="K40" s="126"/>
      <c r="L40" s="126"/>
      <c r="M40" s="126"/>
      <c r="N40" s="126"/>
      <c r="O40" s="126"/>
      <c r="P40" s="126"/>
      <c r="Q40" s="126"/>
      <c r="R40" s="55"/>
      <c r="S40" s="126"/>
      <c r="T40" s="122"/>
      <c r="U40" s="126"/>
      <c r="V40" s="122"/>
    </row>
    <row r="41" spans="1:22" x14ac:dyDescent="0.35">
      <c r="A41" s="56">
        <v>43555</v>
      </c>
      <c r="B41" s="57">
        <f>YEAR(A41)</f>
        <v>2019</v>
      </c>
      <c r="C41" s="56" t="s">
        <v>66</v>
      </c>
      <c r="D41" s="54">
        <v>117.12340611825398</v>
      </c>
      <c r="E41" s="54">
        <v>109.317983632747</v>
      </c>
      <c r="F41" s="54">
        <v>100.84893882800242</v>
      </c>
      <c r="G41" s="54">
        <v>90.892818105265363</v>
      </c>
      <c r="H41" s="54">
        <v>101.56469421731191</v>
      </c>
      <c r="I41" s="56"/>
      <c r="J41" s="126"/>
      <c r="K41" s="126"/>
      <c r="L41" s="126"/>
      <c r="M41" s="126"/>
      <c r="N41" s="126"/>
      <c r="O41" s="126"/>
      <c r="P41" s="126"/>
      <c r="Q41" s="126"/>
      <c r="R41" s="55"/>
      <c r="S41" s="126"/>
      <c r="T41" s="122"/>
      <c r="U41" s="126"/>
      <c r="V41" s="122"/>
    </row>
    <row r="42" spans="1:22" x14ac:dyDescent="0.35">
      <c r="A42" s="56">
        <v>43646</v>
      </c>
      <c r="B42" s="57"/>
      <c r="C42" s="56"/>
      <c r="D42" s="54">
        <v>126.58649028118178</v>
      </c>
      <c r="E42" s="54">
        <v>109.59741926909656</v>
      </c>
      <c r="F42" s="54">
        <v>100.19432198429234</v>
      </c>
      <c r="G42" s="54">
        <v>90.332850680481741</v>
      </c>
      <c r="H42" s="54">
        <v>100.77712712645111</v>
      </c>
      <c r="I42" s="56"/>
      <c r="J42" s="126"/>
      <c r="K42" s="126"/>
      <c r="L42" s="126"/>
      <c r="M42" s="126"/>
      <c r="N42" s="126"/>
      <c r="O42" s="126"/>
      <c r="P42" s="126"/>
      <c r="Q42" s="126"/>
      <c r="R42" s="55"/>
      <c r="S42" s="126"/>
      <c r="T42" s="122"/>
      <c r="U42" s="126"/>
      <c r="V42" s="122"/>
    </row>
    <row r="43" spans="1:22" x14ac:dyDescent="0.35">
      <c r="A43" s="56">
        <v>43709</v>
      </c>
      <c r="B43" s="57"/>
      <c r="C43" s="56"/>
      <c r="D43" s="54">
        <v>134.04503599401215</v>
      </c>
      <c r="E43" s="54">
        <v>107.63462978199152</v>
      </c>
      <c r="F43" s="54">
        <v>99.764860028797088</v>
      </c>
      <c r="G43" s="54">
        <v>89.055280498707518</v>
      </c>
      <c r="H43" s="54">
        <v>99.455399595949174</v>
      </c>
      <c r="I43" s="56"/>
      <c r="J43" s="126"/>
      <c r="K43" s="126"/>
      <c r="L43" s="126"/>
      <c r="M43" s="126"/>
      <c r="N43" s="126"/>
      <c r="O43" s="126"/>
      <c r="P43" s="126"/>
      <c r="Q43" s="126"/>
      <c r="R43" s="55"/>
      <c r="S43" s="126"/>
      <c r="T43" s="122"/>
      <c r="U43" s="126"/>
      <c r="V43" s="122"/>
    </row>
    <row r="44" spans="1:22" x14ac:dyDescent="0.35">
      <c r="A44" s="56">
        <v>43800</v>
      </c>
      <c r="B44" s="57"/>
      <c r="C44" s="56"/>
      <c r="D44" s="54">
        <v>134.6148699983016</v>
      </c>
      <c r="E44" s="54">
        <v>106.70625113741272</v>
      </c>
      <c r="F44" s="54">
        <v>100.81256683433722</v>
      </c>
      <c r="G44" s="54">
        <v>87.826025879044849</v>
      </c>
      <c r="H44" s="54">
        <v>98.243657755088378</v>
      </c>
      <c r="I44" s="56"/>
      <c r="J44" s="126"/>
      <c r="K44" s="126"/>
      <c r="L44" s="126"/>
      <c r="M44" s="126"/>
      <c r="N44" s="126"/>
      <c r="O44" s="126"/>
      <c r="P44" s="126"/>
      <c r="Q44" s="126"/>
      <c r="R44" s="55"/>
      <c r="S44" s="126"/>
      <c r="T44" s="122"/>
      <c r="U44" s="126"/>
      <c r="V44" s="122"/>
    </row>
    <row r="45" spans="1:22" x14ac:dyDescent="0.35">
      <c r="A45" s="56">
        <v>43921</v>
      </c>
      <c r="B45" s="57">
        <f>YEAR(A45)</f>
        <v>2020</v>
      </c>
      <c r="C45" s="56" t="s">
        <v>66</v>
      </c>
      <c r="D45" s="54">
        <v>150.00069849001943</v>
      </c>
      <c r="E45" s="54">
        <v>106.09041781882557</v>
      </c>
      <c r="F45" s="54">
        <v>95.77589427246069</v>
      </c>
      <c r="G45" s="54">
        <v>87.373834789628191</v>
      </c>
      <c r="H45" s="54">
        <v>96.125871138394103</v>
      </c>
      <c r="I45" s="56"/>
      <c r="J45" s="126"/>
      <c r="K45" s="126"/>
      <c r="L45" s="126"/>
      <c r="M45" s="126"/>
      <c r="N45" s="126"/>
      <c r="O45" s="126"/>
      <c r="P45" s="126"/>
      <c r="Q45" s="126"/>
      <c r="R45" s="55"/>
      <c r="S45" s="126"/>
      <c r="T45" s="122"/>
      <c r="U45" s="126"/>
      <c r="V45" s="122"/>
    </row>
    <row r="46" spans="1:22" x14ac:dyDescent="0.35">
      <c r="A46" s="56">
        <v>44012</v>
      </c>
      <c r="B46" s="57"/>
      <c r="C46" s="56"/>
      <c r="D46" s="54">
        <v>145.83395941840635</v>
      </c>
      <c r="E46" s="54">
        <v>73.00347762580077</v>
      </c>
      <c r="F46" s="54">
        <v>65.965852532264194</v>
      </c>
      <c r="G46" s="54">
        <v>76.749934746256102</v>
      </c>
      <c r="H46" s="54">
        <v>70.110886272504743</v>
      </c>
      <c r="I46" s="56"/>
      <c r="J46" s="126"/>
      <c r="K46" s="126"/>
      <c r="L46" s="126"/>
      <c r="M46" s="126"/>
      <c r="N46" s="126"/>
      <c r="O46" s="126"/>
      <c r="P46" s="126"/>
      <c r="Q46" s="126"/>
      <c r="R46" s="55"/>
      <c r="S46" s="126"/>
      <c r="T46" s="122"/>
      <c r="U46" s="126"/>
      <c r="V46" s="122"/>
    </row>
    <row r="47" spans="1:22" x14ac:dyDescent="0.35">
      <c r="A47" s="56">
        <v>44075</v>
      </c>
      <c r="B47" s="57"/>
      <c r="C47" s="56"/>
      <c r="D47" s="54">
        <v>147.99096468361537</v>
      </c>
      <c r="E47" s="54">
        <v>98.954936549684462</v>
      </c>
      <c r="F47" s="54">
        <v>95.958769048423392</v>
      </c>
      <c r="G47" s="54">
        <v>86.458510581648326</v>
      </c>
      <c r="H47" s="54">
        <v>80.501632429149993</v>
      </c>
      <c r="I47" s="56"/>
      <c r="J47" s="126"/>
      <c r="K47" s="126"/>
      <c r="L47" s="126"/>
      <c r="M47" s="126"/>
      <c r="N47" s="126"/>
      <c r="O47" s="126"/>
      <c r="P47" s="126"/>
      <c r="Q47" s="126"/>
      <c r="R47" s="55"/>
      <c r="S47" s="126"/>
      <c r="T47" s="122"/>
      <c r="U47" s="126"/>
      <c r="V47" s="122"/>
    </row>
    <row r="48" spans="1:22" x14ac:dyDescent="0.35">
      <c r="A48" s="56">
        <v>44167</v>
      </c>
      <c r="B48" s="57"/>
      <c r="C48" s="56"/>
      <c r="D48" s="54">
        <v>159.97023889754675</v>
      </c>
      <c r="E48" s="54">
        <v>104.3614679047833</v>
      </c>
      <c r="F48" s="54">
        <v>94.668554351072771</v>
      </c>
      <c r="G48" s="54">
        <v>86.865849650943332</v>
      </c>
      <c r="H48" s="54">
        <v>82.115677363404956</v>
      </c>
      <c r="I48" s="56"/>
      <c r="J48" s="126"/>
      <c r="K48" s="126"/>
      <c r="L48" s="126"/>
      <c r="M48" s="126"/>
      <c r="N48" s="126"/>
      <c r="O48" s="126"/>
      <c r="P48" s="126"/>
      <c r="Q48" s="126"/>
      <c r="R48" s="55"/>
      <c r="S48" s="126"/>
      <c r="T48" s="122"/>
      <c r="U48" s="126"/>
      <c r="V48" s="122"/>
    </row>
    <row r="49" spans="1:22" x14ac:dyDescent="0.35">
      <c r="A49" s="56">
        <v>44286</v>
      </c>
      <c r="B49" s="57">
        <f>YEAR(A49)</f>
        <v>2021</v>
      </c>
      <c r="C49" s="56" t="s">
        <v>66</v>
      </c>
      <c r="D49" s="54">
        <v>168.01371453494934</v>
      </c>
      <c r="E49" s="54">
        <v>104.43253799461655</v>
      </c>
      <c r="F49" s="54">
        <v>98.517578246238187</v>
      </c>
      <c r="G49" s="54">
        <v>86.147192235163345</v>
      </c>
      <c r="H49" s="54">
        <v>82.347715995828082</v>
      </c>
      <c r="I49" s="56"/>
      <c r="J49" s="126"/>
      <c r="K49" s="126"/>
      <c r="L49" s="126"/>
      <c r="M49" s="126"/>
      <c r="N49" s="126"/>
      <c r="O49" s="126"/>
      <c r="P49" s="126"/>
      <c r="Q49" s="126"/>
      <c r="R49" s="55"/>
      <c r="S49" s="126"/>
      <c r="T49" s="122"/>
      <c r="U49" s="126"/>
      <c r="V49" s="122"/>
    </row>
    <row r="50" spans="1:22" x14ac:dyDescent="0.35">
      <c r="A50" s="56">
        <v>44348</v>
      </c>
      <c r="B50" s="57"/>
      <c r="C50" s="56"/>
      <c r="D50" s="54">
        <v>185.01920634493422</v>
      </c>
      <c r="E50" s="54">
        <v>103.09658758067653</v>
      </c>
      <c r="F50" s="54">
        <v>100.52024870962661</v>
      </c>
      <c r="G50" s="54">
        <v>86.635241376107516</v>
      </c>
      <c r="H50" s="54">
        <v>81.26834817904863</v>
      </c>
      <c r="I50" s="56"/>
      <c r="J50" s="126"/>
      <c r="K50" s="126"/>
      <c r="L50" s="126"/>
      <c r="M50" s="126"/>
      <c r="N50" s="126"/>
      <c r="O50" s="126"/>
      <c r="P50" s="126"/>
      <c r="Q50" s="126"/>
      <c r="R50" s="55"/>
      <c r="S50" s="126"/>
      <c r="T50" s="122"/>
      <c r="U50" s="126"/>
      <c r="V50" s="122"/>
    </row>
    <row r="51" spans="1:22" x14ac:dyDescent="0.35">
      <c r="A51" s="56">
        <v>44441</v>
      </c>
      <c r="B51" s="57"/>
      <c r="C51" s="56"/>
      <c r="D51" s="54">
        <v>137.37381790194272</v>
      </c>
      <c r="E51" s="54">
        <v>99.302938488869117</v>
      </c>
      <c r="F51" s="54">
        <v>99.357438356743629</v>
      </c>
      <c r="G51" s="54">
        <v>86.893644200261633</v>
      </c>
      <c r="H51" s="54">
        <v>80.338489873371017</v>
      </c>
      <c r="I51" s="56"/>
      <c r="J51" s="126"/>
      <c r="K51" s="126"/>
      <c r="L51" s="126"/>
      <c r="M51" s="126"/>
      <c r="N51" s="126"/>
      <c r="O51" s="126"/>
      <c r="P51" s="126"/>
      <c r="Q51" s="126"/>
      <c r="R51" s="55"/>
      <c r="S51" s="126"/>
      <c r="T51" s="122"/>
      <c r="U51" s="126"/>
      <c r="V51" s="122"/>
    </row>
    <row r="52" spans="1:22" x14ac:dyDescent="0.35">
      <c r="A52" s="56">
        <v>44532</v>
      </c>
      <c r="B52" s="57"/>
      <c r="C52" s="56"/>
      <c r="D52" s="54">
        <v>158.325500082031</v>
      </c>
      <c r="E52" s="54">
        <v>101.1636188421605</v>
      </c>
      <c r="F52" s="54">
        <v>96.164873420744158</v>
      </c>
      <c r="G52" s="54">
        <v>84.19708036351841</v>
      </c>
      <c r="H52" s="54">
        <v>78.161023634688988</v>
      </c>
      <c r="I52" s="56"/>
      <c r="J52" s="126"/>
      <c r="K52" s="126"/>
      <c r="L52" s="126"/>
      <c r="M52" s="126"/>
      <c r="N52" s="126"/>
      <c r="O52" s="126"/>
      <c r="P52" s="126"/>
      <c r="Q52" s="126"/>
      <c r="R52" s="55"/>
      <c r="S52" s="126"/>
      <c r="T52" s="122"/>
      <c r="U52" s="126"/>
      <c r="V52" s="122"/>
    </row>
    <row r="53" spans="1:22" x14ac:dyDescent="0.35">
      <c r="A53" s="56">
        <v>44651</v>
      </c>
      <c r="B53" s="57">
        <f>YEAR(A53)</f>
        <v>2022</v>
      </c>
      <c r="C53" s="56" t="s">
        <v>66</v>
      </c>
      <c r="D53" s="54">
        <v>156.87894744672747</v>
      </c>
      <c r="E53" s="54">
        <v>105.54824199498923</v>
      </c>
      <c r="F53" s="54">
        <v>93.62923428249762</v>
      </c>
      <c r="G53" s="54">
        <v>86.266790168150138</v>
      </c>
      <c r="H53" s="54">
        <v>77.714743554221783</v>
      </c>
      <c r="I53" s="56"/>
      <c r="J53" s="126"/>
      <c r="K53" s="126"/>
      <c r="L53" s="126"/>
      <c r="M53" s="126"/>
      <c r="N53" s="126"/>
      <c r="O53" s="126"/>
      <c r="P53" s="126"/>
      <c r="Q53" s="126"/>
      <c r="R53" s="55"/>
      <c r="S53" s="126"/>
      <c r="T53" s="122"/>
      <c r="U53" s="126"/>
      <c r="V53" s="122"/>
    </row>
    <row r="54" spans="1:22" x14ac:dyDescent="0.35">
      <c r="A54" s="56">
        <v>44713</v>
      </c>
      <c r="B54" s="57"/>
      <c r="C54" s="56"/>
      <c r="D54" s="54">
        <v>138.34135956280315</v>
      </c>
      <c r="E54" s="54">
        <v>99.651284607226799</v>
      </c>
      <c r="F54" s="54">
        <v>90.683263290949114</v>
      </c>
      <c r="G54" s="54">
        <v>85.089238595847903</v>
      </c>
      <c r="H54" s="54">
        <v>75.675372269009827</v>
      </c>
      <c r="I54" s="56"/>
      <c r="J54" s="126"/>
      <c r="K54" s="126"/>
      <c r="L54" s="126"/>
      <c r="M54" s="126"/>
      <c r="N54" s="126"/>
      <c r="O54" s="126"/>
      <c r="P54" s="126"/>
      <c r="Q54" s="126"/>
      <c r="R54" s="55"/>
      <c r="S54" s="126"/>
      <c r="T54" s="122"/>
      <c r="U54" s="126"/>
      <c r="V54" s="122"/>
    </row>
    <row r="55" spans="1:22" x14ac:dyDescent="0.35">
      <c r="A55" s="56">
        <v>44806</v>
      </c>
      <c r="B55" s="57"/>
      <c r="C55" s="56"/>
      <c r="D55" s="54">
        <v>181.77081388007954</v>
      </c>
      <c r="E55" s="54">
        <v>101.27447619397689</v>
      </c>
      <c r="F55" s="54">
        <v>92.420982643074765</v>
      </c>
      <c r="G55" s="54">
        <v>82.83740629302379</v>
      </c>
      <c r="H55" s="54">
        <v>78.756047123860213</v>
      </c>
      <c r="I55" s="56"/>
      <c r="J55" s="126"/>
      <c r="K55" s="126"/>
      <c r="L55" s="126"/>
      <c r="M55" s="126"/>
      <c r="N55" s="126"/>
      <c r="O55" s="126"/>
      <c r="P55" s="126"/>
      <c r="Q55" s="126"/>
      <c r="R55" s="55"/>
      <c r="S55" s="126"/>
      <c r="T55" s="122"/>
      <c r="U55" s="126"/>
      <c r="V55" s="122"/>
    </row>
    <row r="56" spans="1:22" x14ac:dyDescent="0.35">
      <c r="A56" s="56">
        <v>44898</v>
      </c>
      <c r="B56" s="57"/>
      <c r="C56" s="56"/>
      <c r="D56" s="54">
        <v>177.46699883493082</v>
      </c>
      <c r="E56" s="54">
        <v>100.01893584630832</v>
      </c>
      <c r="F56" s="54">
        <v>89.633765903953886</v>
      </c>
      <c r="G56" s="54">
        <v>81.190695948720133</v>
      </c>
      <c r="H56" s="54">
        <v>79.077409435556675</v>
      </c>
      <c r="I56" s="56"/>
      <c r="J56" s="126"/>
      <c r="K56" s="126"/>
      <c r="L56" s="126"/>
      <c r="M56" s="126"/>
      <c r="N56" s="126"/>
      <c r="O56" s="126"/>
      <c r="P56" s="126"/>
      <c r="Q56" s="126"/>
      <c r="R56" s="55"/>
      <c r="S56" s="126"/>
      <c r="T56" s="122"/>
      <c r="U56" s="126"/>
      <c r="V56" s="122"/>
    </row>
    <row r="57" spans="1:22" x14ac:dyDescent="0.35">
      <c r="A57" s="56">
        <v>45016</v>
      </c>
      <c r="B57" s="57">
        <f>YEAR(A57)</f>
        <v>2023</v>
      </c>
      <c r="C57" s="56"/>
      <c r="D57" s="54">
        <v>152.02110911929631</v>
      </c>
      <c r="E57" s="54">
        <v>101.02118861908352</v>
      </c>
      <c r="F57" s="54">
        <v>90.847799643204581</v>
      </c>
      <c r="G57" s="54">
        <v>80.487821504542154</v>
      </c>
      <c r="H57" s="54">
        <v>79.881705315689331</v>
      </c>
      <c r="I57" s="56"/>
      <c r="J57" s="126"/>
      <c r="K57" s="126"/>
      <c r="L57" s="126"/>
      <c r="M57" s="126"/>
      <c r="N57" s="126"/>
      <c r="O57" s="126"/>
      <c r="P57" s="126"/>
      <c r="Q57" s="126"/>
      <c r="R57" s="55"/>
      <c r="S57" s="126"/>
      <c r="T57" s="122"/>
      <c r="U57" s="126"/>
      <c r="V57" s="122"/>
    </row>
    <row r="58" spans="1:22" x14ac:dyDescent="0.35">
      <c r="A58" s="56">
        <v>45078</v>
      </c>
      <c r="B58" s="57"/>
      <c r="C58" s="56"/>
      <c r="D58" s="54">
        <v>157.69746390634776</v>
      </c>
      <c r="E58" s="54">
        <v>103.13840117920488</v>
      </c>
      <c r="F58" s="54">
        <v>91.426268176281951</v>
      </c>
      <c r="G58" s="54">
        <v>79.964386021758031</v>
      </c>
      <c r="H58" s="54">
        <v>79.801689324775651</v>
      </c>
      <c r="I58" s="56"/>
      <c r="J58" s="126"/>
      <c r="K58" s="126"/>
      <c r="L58" s="126"/>
      <c r="M58" s="126"/>
      <c r="N58" s="126"/>
      <c r="O58" s="126"/>
      <c r="P58" s="126"/>
      <c r="Q58" s="126"/>
      <c r="R58" s="55"/>
      <c r="S58" s="126"/>
      <c r="T58" s="122"/>
      <c r="U58" s="126"/>
      <c r="V58" s="122"/>
    </row>
    <row r="59" spans="1:22" x14ac:dyDescent="0.35">
      <c r="A59" s="56">
        <v>45171</v>
      </c>
      <c r="B59" s="57"/>
      <c r="C59" s="56"/>
      <c r="D59" s="54">
        <v>139.28719707298714</v>
      </c>
      <c r="E59" s="54">
        <v>101.98548369285719</v>
      </c>
      <c r="F59" s="54">
        <v>90.474819444026238</v>
      </c>
      <c r="G59" s="54">
        <v>80.198083946183701</v>
      </c>
      <c r="H59" s="54">
        <v>77.175455296076635</v>
      </c>
      <c r="I59" s="56"/>
      <c r="J59" s="126"/>
      <c r="K59" s="126"/>
      <c r="L59" s="126"/>
      <c r="M59" s="126"/>
      <c r="N59" s="126"/>
      <c r="O59" s="126"/>
      <c r="P59" s="126"/>
      <c r="Q59" s="126"/>
      <c r="R59" s="55"/>
      <c r="S59" s="126"/>
      <c r="T59" s="122"/>
      <c r="U59" s="126"/>
      <c r="V59" s="122"/>
    </row>
    <row r="60" spans="1:22" x14ac:dyDescent="0.35">
      <c r="A60" s="56">
        <v>45263</v>
      </c>
      <c r="B60" s="57"/>
      <c r="C60" s="56"/>
      <c r="D60" s="54">
        <v>125.79385548498141</v>
      </c>
      <c r="E60" s="54">
        <v>102.17991091461964</v>
      </c>
      <c r="F60" s="54">
        <v>92.61602704429383</v>
      </c>
      <c r="G60" s="54">
        <v>82.022201679175069</v>
      </c>
      <c r="H60" s="54">
        <v>76.107928019595121</v>
      </c>
      <c r="I60" s="56"/>
      <c r="J60" s="126"/>
      <c r="K60" s="126"/>
      <c r="L60" s="126"/>
      <c r="M60" s="126"/>
      <c r="N60" s="126"/>
      <c r="O60" s="126"/>
      <c r="P60" s="126"/>
      <c r="Q60" s="126"/>
      <c r="R60" s="55"/>
      <c r="S60" s="126"/>
      <c r="T60" s="122"/>
      <c r="U60" s="126"/>
      <c r="V60" s="122"/>
    </row>
    <row r="61" spans="1:22" x14ac:dyDescent="0.35">
      <c r="B61" t="s">
        <v>66</v>
      </c>
      <c r="C61" t="s">
        <v>66</v>
      </c>
    </row>
    <row r="62" spans="1:22" x14ac:dyDescent="0.35">
      <c r="A62" t="s">
        <v>176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3940-23AB-40E2-8822-272D67DE8049}">
  <dimension ref="A1:BE56"/>
  <sheetViews>
    <sheetView zoomScale="57" zoomScaleNormal="57" workbookViewId="0">
      <pane xSplit="1" ySplit="5" topLeftCell="B22" activePane="bottomRight" state="frozen"/>
      <selection pane="topRight" activeCell="B1" sqref="B1"/>
      <selection pane="bottomLeft" activeCell="A6" sqref="A6"/>
      <selection pane="bottomRight" activeCell="A56" sqref="A56"/>
    </sheetView>
  </sheetViews>
  <sheetFormatPr defaultRowHeight="14.5" x14ac:dyDescent="0.35"/>
  <cols>
    <col min="1" max="1" width="7.36328125" bestFit="1" customWidth="1"/>
    <col min="2" max="2" width="9.36328125" bestFit="1" customWidth="1"/>
    <col min="3" max="3" width="14.26953125" bestFit="1" customWidth="1"/>
    <col min="4" max="4" width="17.81640625" bestFit="1" customWidth="1"/>
    <col min="5" max="5" width="17.36328125" bestFit="1" customWidth="1"/>
    <col min="6" max="6" width="5.90625" bestFit="1" customWidth="1"/>
    <col min="7" max="7" width="4.08984375" bestFit="1" customWidth="1"/>
    <col min="8" max="8" width="7.81640625" bestFit="1" customWidth="1"/>
    <col min="9" max="56" width="18.08984375" bestFit="1" customWidth="1"/>
  </cols>
  <sheetData>
    <row r="1" spans="1:57" ht="26" x14ac:dyDescent="0.6">
      <c r="A1" s="158" t="s">
        <v>179</v>
      </c>
    </row>
    <row r="2" spans="1:57" x14ac:dyDescent="0.35">
      <c r="A2" t="s">
        <v>181</v>
      </c>
    </row>
    <row r="4" spans="1:57" x14ac:dyDescent="0.35">
      <c r="BE4" t="e">
        <f>#REF!/#REF!-1</f>
        <v>#REF!</v>
      </c>
    </row>
    <row r="5" spans="1:57" x14ac:dyDescent="0.35">
      <c r="B5" t="s">
        <v>14</v>
      </c>
    </row>
    <row r="6" spans="1:57" x14ac:dyDescent="0.35">
      <c r="A6" s="5">
        <v>43831</v>
      </c>
      <c r="B6" s="4">
        <v>260.24829320457019</v>
      </c>
    </row>
    <row r="7" spans="1:57" x14ac:dyDescent="0.35">
      <c r="A7" s="5">
        <v>43862</v>
      </c>
      <c r="B7" s="4">
        <v>262.60776655387934</v>
      </c>
    </row>
    <row r="8" spans="1:57" x14ac:dyDescent="0.35">
      <c r="A8" s="5">
        <v>43891</v>
      </c>
      <c r="B8" s="4">
        <v>240.56735968421057</v>
      </c>
    </row>
    <row r="9" spans="1:57" x14ac:dyDescent="0.35">
      <c r="A9" s="5">
        <v>43922</v>
      </c>
      <c r="B9" s="4">
        <v>127.75901051187905</v>
      </c>
    </row>
    <row r="10" spans="1:57" x14ac:dyDescent="0.35">
      <c r="A10" s="5">
        <v>43952</v>
      </c>
      <c r="B10" s="4">
        <v>180.51979994999999</v>
      </c>
    </row>
    <row r="11" spans="1:57" x14ac:dyDescent="0.35">
      <c r="A11" s="5">
        <v>43983</v>
      </c>
      <c r="B11" s="4">
        <v>214.03057910594598</v>
      </c>
    </row>
    <row r="12" spans="1:57" x14ac:dyDescent="0.35">
      <c r="A12" s="5">
        <v>44013</v>
      </c>
      <c r="B12" s="4">
        <v>227.99745595624333</v>
      </c>
    </row>
    <row r="13" spans="1:57" x14ac:dyDescent="0.35">
      <c r="A13" s="5">
        <v>44044</v>
      </c>
      <c r="B13" s="4">
        <v>237.24844745260916</v>
      </c>
    </row>
    <row r="14" spans="1:57" x14ac:dyDescent="0.35">
      <c r="A14" s="5">
        <v>44075</v>
      </c>
      <c r="B14" s="4">
        <v>246.64495111170211</v>
      </c>
    </row>
    <row r="15" spans="1:57" x14ac:dyDescent="0.35">
      <c r="A15" s="5">
        <v>44105</v>
      </c>
      <c r="B15" s="4">
        <v>255.96624302439028</v>
      </c>
    </row>
    <row r="16" spans="1:57" x14ac:dyDescent="0.35">
      <c r="A16" s="5">
        <v>44136</v>
      </c>
      <c r="B16" s="4">
        <v>256.44328431707322</v>
      </c>
    </row>
    <row r="17" spans="1:2" x14ac:dyDescent="0.35">
      <c r="A17" s="5">
        <v>44166</v>
      </c>
      <c r="B17" s="4">
        <v>254.92630642796613</v>
      </c>
    </row>
    <row r="18" spans="1:2" x14ac:dyDescent="0.35">
      <c r="A18" s="5">
        <v>44197</v>
      </c>
      <c r="B18" s="4">
        <v>252.18791027426161</v>
      </c>
    </row>
    <row r="19" spans="1:2" x14ac:dyDescent="0.35">
      <c r="A19" s="5">
        <v>44228</v>
      </c>
      <c r="B19" s="4">
        <v>260.8414648102725</v>
      </c>
    </row>
    <row r="20" spans="1:2" x14ac:dyDescent="0.35">
      <c r="A20" s="5">
        <v>44256</v>
      </c>
      <c r="B20" s="4">
        <v>270.49906987200831</v>
      </c>
    </row>
    <row r="21" spans="1:2" x14ac:dyDescent="0.35">
      <c r="A21" s="5">
        <v>44287</v>
      </c>
      <c r="B21" s="4">
        <v>267.90349735367113</v>
      </c>
    </row>
    <row r="22" spans="1:2" x14ac:dyDescent="0.35">
      <c r="A22" s="5">
        <v>44317</v>
      </c>
      <c r="B22" s="4">
        <v>263.50778772210748</v>
      </c>
    </row>
    <row r="23" spans="1:2" x14ac:dyDescent="0.35">
      <c r="A23" s="5">
        <v>44348</v>
      </c>
      <c r="B23" s="4">
        <v>261.58349801752581</v>
      </c>
    </row>
    <row r="24" spans="1:2" x14ac:dyDescent="0.35">
      <c r="A24" s="5">
        <v>44378</v>
      </c>
      <c r="B24" s="4">
        <v>228.23288969622837</v>
      </c>
    </row>
    <row r="25" spans="1:2" x14ac:dyDescent="0.35">
      <c r="A25" s="5">
        <v>44409</v>
      </c>
      <c r="B25" s="4">
        <v>248.8977120142132</v>
      </c>
    </row>
    <row r="26" spans="1:2" x14ac:dyDescent="0.35">
      <c r="A26" s="5">
        <v>44440</v>
      </c>
      <c r="B26" s="4">
        <v>254.76110526950356</v>
      </c>
    </row>
    <row r="27" spans="1:2" x14ac:dyDescent="0.35">
      <c r="A27" s="5">
        <v>44470</v>
      </c>
      <c r="B27" s="4">
        <v>244.44676901414141</v>
      </c>
    </row>
    <row r="28" spans="1:2" x14ac:dyDescent="0.35">
      <c r="A28" s="5">
        <v>44501</v>
      </c>
      <c r="B28" s="4">
        <v>261.59073988028166</v>
      </c>
    </row>
    <row r="29" spans="1:2" x14ac:dyDescent="0.35">
      <c r="A29" s="5">
        <v>44531</v>
      </c>
      <c r="B29" s="4">
        <v>262.88525293800001</v>
      </c>
    </row>
    <row r="30" spans="1:2" x14ac:dyDescent="0.35">
      <c r="A30" s="5">
        <v>44562</v>
      </c>
      <c r="B30" s="4">
        <v>271.79526973652696</v>
      </c>
    </row>
    <row r="31" spans="1:2" x14ac:dyDescent="0.35">
      <c r="A31" s="5">
        <v>44593</v>
      </c>
      <c r="B31" s="4">
        <v>275.3817512152778</v>
      </c>
    </row>
    <row r="32" spans="1:2" x14ac:dyDescent="0.35">
      <c r="A32" s="5">
        <v>44621</v>
      </c>
      <c r="B32" s="4">
        <v>276.19539894007863</v>
      </c>
    </row>
    <row r="33" spans="1:2" x14ac:dyDescent="0.35">
      <c r="A33" s="5">
        <v>44652</v>
      </c>
      <c r="B33" s="4">
        <v>264.35048802832029</v>
      </c>
    </row>
    <row r="34" spans="1:2" x14ac:dyDescent="0.35">
      <c r="A34" s="5">
        <v>44682</v>
      </c>
      <c r="B34" s="4">
        <v>274.52630056547048</v>
      </c>
    </row>
    <row r="35" spans="1:2" x14ac:dyDescent="0.35">
      <c r="A35" s="5">
        <v>44713</v>
      </c>
      <c r="B35" s="4">
        <v>268.41541387332052</v>
      </c>
    </row>
    <row r="36" spans="1:2" x14ac:dyDescent="0.35">
      <c r="A36" s="5">
        <v>44743</v>
      </c>
      <c r="B36" s="4">
        <v>265.47953082608694</v>
      </c>
    </row>
    <row r="37" spans="1:2" x14ac:dyDescent="0.35">
      <c r="A37" s="5">
        <v>44774</v>
      </c>
      <c r="B37" s="4">
        <v>267.8573476679245</v>
      </c>
    </row>
    <row r="38" spans="1:2" x14ac:dyDescent="0.35">
      <c r="A38" s="5">
        <v>44805</v>
      </c>
      <c r="B38" s="4">
        <v>277.75754354759664</v>
      </c>
    </row>
    <row r="39" spans="1:2" x14ac:dyDescent="0.35">
      <c r="A39" s="5">
        <v>44835</v>
      </c>
      <c r="B39" s="4">
        <v>265.61950720469486</v>
      </c>
    </row>
    <row r="40" spans="1:2" x14ac:dyDescent="0.35">
      <c r="A40" s="5">
        <v>44866</v>
      </c>
      <c r="B40" s="4">
        <v>270.69389468071165</v>
      </c>
    </row>
    <row r="41" spans="1:2" x14ac:dyDescent="0.35">
      <c r="A41" s="5">
        <v>44896</v>
      </c>
      <c r="B41" s="4">
        <v>273.40582236194035</v>
      </c>
    </row>
    <row r="42" spans="1:2" x14ac:dyDescent="0.35">
      <c r="A42" s="5">
        <v>44927</v>
      </c>
      <c r="B42" s="4">
        <v>275.30941808496738</v>
      </c>
    </row>
    <row r="43" spans="1:2" x14ac:dyDescent="0.35">
      <c r="A43" s="5">
        <v>44958</v>
      </c>
      <c r="B43" s="4">
        <v>279.09281810009264</v>
      </c>
    </row>
    <row r="44" spans="1:2" x14ac:dyDescent="0.35">
      <c r="A44" s="5">
        <v>44986</v>
      </c>
      <c r="B44" s="4">
        <v>286.62408992385321</v>
      </c>
    </row>
    <row r="45" spans="1:2" x14ac:dyDescent="0.35">
      <c r="A45" s="5">
        <v>45017</v>
      </c>
      <c r="B45" s="4">
        <v>284.8906832175503</v>
      </c>
    </row>
    <row r="46" spans="1:2" x14ac:dyDescent="0.35">
      <c r="A46" s="5">
        <v>45047</v>
      </c>
      <c r="B46" s="4">
        <v>277.24732342974454</v>
      </c>
    </row>
    <row r="47" spans="1:2" x14ac:dyDescent="0.35">
      <c r="A47" s="5">
        <v>45078</v>
      </c>
      <c r="B47" s="4">
        <v>275.1460222331512</v>
      </c>
    </row>
    <row r="48" spans="1:2" x14ac:dyDescent="0.35">
      <c r="A48" s="5">
        <v>45108</v>
      </c>
      <c r="B48" s="4">
        <v>278.65879665794222</v>
      </c>
    </row>
    <row r="49" spans="1:2" x14ac:dyDescent="0.35">
      <c r="A49" s="5">
        <v>45139</v>
      </c>
      <c r="B49" s="4">
        <v>284.66784053285329</v>
      </c>
    </row>
    <row r="50" spans="1:2" x14ac:dyDescent="0.35">
      <c r="A50" s="5">
        <v>45170</v>
      </c>
      <c r="B50" s="4">
        <v>282.54164492039359</v>
      </c>
    </row>
    <row r="51" spans="1:2" x14ac:dyDescent="0.35">
      <c r="A51" s="5">
        <v>45200</v>
      </c>
      <c r="B51" s="4">
        <v>278.31827400975175</v>
      </c>
    </row>
    <row r="52" spans="1:2" x14ac:dyDescent="0.35">
      <c r="A52" s="5">
        <v>45231</v>
      </c>
      <c r="B52" s="4">
        <v>283.28385200000002</v>
      </c>
    </row>
    <row r="53" spans="1:2" x14ac:dyDescent="0.35">
      <c r="A53" s="5">
        <v>45261</v>
      </c>
      <c r="B53" s="4">
        <v>287.09292499999998</v>
      </c>
    </row>
    <row r="56" spans="1:2" x14ac:dyDescent="0.35">
      <c r="A56" t="s">
        <v>182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F6C33-14CD-4518-AD9F-F4D8D9769F9C}">
  <sheetPr>
    <tabColor theme="0"/>
  </sheetPr>
  <dimension ref="A1:H21"/>
  <sheetViews>
    <sheetView zoomScale="54" zoomScaleNormal="54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" width="31.90625" bestFit="1" customWidth="1"/>
  </cols>
  <sheetData>
    <row r="1" spans="1:8" ht="26" x14ac:dyDescent="0.6">
      <c r="A1" s="158" t="s">
        <v>180</v>
      </c>
    </row>
    <row r="5" spans="1:8" x14ac:dyDescent="0.35">
      <c r="B5" t="s">
        <v>18</v>
      </c>
      <c r="C5" t="s">
        <v>18</v>
      </c>
      <c r="D5" t="s">
        <v>19</v>
      </c>
      <c r="E5" t="s">
        <v>17</v>
      </c>
      <c r="F5" t="s">
        <v>16</v>
      </c>
    </row>
    <row r="6" spans="1:8" x14ac:dyDescent="0.35">
      <c r="A6" t="s">
        <v>0</v>
      </c>
      <c r="B6" s="1">
        <v>187.60832194434806</v>
      </c>
      <c r="C6" s="1">
        <v>190.51161687804694</v>
      </c>
      <c r="D6" s="1">
        <v>193.62895877713947</v>
      </c>
      <c r="E6" s="1">
        <v>191.65342805052623</v>
      </c>
      <c r="F6" s="1">
        <v>189.12430800000001</v>
      </c>
      <c r="G6" s="2"/>
      <c r="H6" s="2"/>
    </row>
    <row r="7" spans="1:8" x14ac:dyDescent="0.35">
      <c r="A7" t="s">
        <v>3</v>
      </c>
      <c r="B7" s="1">
        <v>117.29658783045372</v>
      </c>
      <c r="C7" s="1">
        <v>88.171469171142448</v>
      </c>
      <c r="D7" s="1">
        <v>127.38457200816786</v>
      </c>
      <c r="E7" s="1">
        <v>138.49900380874649</v>
      </c>
      <c r="F7" s="1">
        <v>151.34532799999999</v>
      </c>
      <c r="G7" s="2"/>
      <c r="H7" s="2"/>
    </row>
    <row r="8" spans="1:8" x14ac:dyDescent="0.35">
      <c r="A8" t="s">
        <v>1</v>
      </c>
      <c r="B8" s="1">
        <v>125.74076173860108</v>
      </c>
      <c r="C8" s="1">
        <v>143.2987158970858</v>
      </c>
      <c r="D8" s="1">
        <v>130.2803345222986</v>
      </c>
      <c r="E8" s="1">
        <v>128.82620086601406</v>
      </c>
      <c r="F8" s="1">
        <v>131.42281</v>
      </c>
      <c r="G8" s="2"/>
      <c r="H8" s="2"/>
    </row>
    <row r="9" spans="1:8" x14ac:dyDescent="0.35">
      <c r="A9" t="s">
        <v>2</v>
      </c>
      <c r="B9" s="1">
        <v>105.94139831732016</v>
      </c>
      <c r="C9" s="1">
        <v>105.30758888578254</v>
      </c>
      <c r="D9" s="1">
        <v>113.76796446869018</v>
      </c>
      <c r="E9" s="1">
        <v>113.53423141516092</v>
      </c>
      <c r="F9" s="1">
        <v>100.64011100000002</v>
      </c>
      <c r="G9" s="2"/>
      <c r="H9" s="2"/>
    </row>
    <row r="10" spans="1:8" x14ac:dyDescent="0.35">
      <c r="A10" t="s">
        <v>6</v>
      </c>
      <c r="B10" s="1">
        <v>44.773068197402125</v>
      </c>
      <c r="C10" s="1">
        <v>51.257567776978561</v>
      </c>
      <c r="D10" s="1">
        <v>49.957305333928545</v>
      </c>
      <c r="E10" s="1">
        <v>65.700967577828294</v>
      </c>
      <c r="F10" s="1">
        <v>70.104558999999995</v>
      </c>
      <c r="G10" s="2"/>
      <c r="H10" s="2"/>
    </row>
    <row r="11" spans="1:8" x14ac:dyDescent="0.35">
      <c r="A11" t="s">
        <v>5</v>
      </c>
      <c r="B11" s="1">
        <v>40.01318424722227</v>
      </c>
      <c r="C11" s="1">
        <v>40.171448724527821</v>
      </c>
      <c r="D11" s="1">
        <v>43.312525700549763</v>
      </c>
      <c r="E11" s="1">
        <v>49.152633639006297</v>
      </c>
      <c r="F11" s="1">
        <v>46.296622999999997</v>
      </c>
      <c r="G11" s="2"/>
      <c r="H11" s="2"/>
    </row>
    <row r="12" spans="1:8" x14ac:dyDescent="0.35">
      <c r="A12" t="s">
        <v>4</v>
      </c>
      <c r="B12" s="1">
        <v>34.460938563132515</v>
      </c>
      <c r="C12" s="1">
        <v>36.993784119873666</v>
      </c>
      <c r="D12" s="1">
        <v>38.428739756147266</v>
      </c>
      <c r="E12" s="1">
        <v>39.940822395747077</v>
      </c>
      <c r="F12" s="1">
        <v>41.925035000000001</v>
      </c>
      <c r="G12" s="2"/>
      <c r="H12" s="2"/>
    </row>
    <row r="13" spans="1:8" x14ac:dyDescent="0.35">
      <c r="A13" t="s">
        <v>7</v>
      </c>
      <c r="B13" s="1">
        <v>22.714997904760075</v>
      </c>
      <c r="C13" s="1">
        <v>21.86079158506066</v>
      </c>
      <c r="D13" s="1">
        <v>23.417923442018097</v>
      </c>
      <c r="E13" s="1">
        <v>22.54570462159904</v>
      </c>
      <c r="F13" s="1">
        <v>23.878436000000001</v>
      </c>
      <c r="G13" s="2"/>
      <c r="H13" s="2"/>
    </row>
    <row r="14" spans="1:8" x14ac:dyDescent="0.35">
      <c r="A14" t="s">
        <v>10</v>
      </c>
      <c r="B14" s="1">
        <v>19.277192336102122</v>
      </c>
      <c r="C14" s="1">
        <v>19.406548353634388</v>
      </c>
      <c r="D14" s="1">
        <v>19.571989100256786</v>
      </c>
      <c r="E14" s="1">
        <v>22.056957625567875</v>
      </c>
      <c r="F14" s="1">
        <v>20.954070999999999</v>
      </c>
      <c r="G14" s="2"/>
      <c r="H14" s="2"/>
    </row>
    <row r="15" spans="1:8" x14ac:dyDescent="0.35">
      <c r="A15" t="s">
        <v>8</v>
      </c>
      <c r="B15" s="1">
        <v>18.735316027774562</v>
      </c>
      <c r="C15" s="1">
        <v>19.204448979075405</v>
      </c>
      <c r="D15" s="1">
        <v>19.215656198442119</v>
      </c>
      <c r="E15" s="1">
        <v>19.248291068569372</v>
      </c>
      <c r="F15" s="1">
        <v>18.995152999999998</v>
      </c>
      <c r="G15" s="2"/>
      <c r="H15" s="2"/>
    </row>
    <row r="16" spans="1:8" x14ac:dyDescent="0.35">
      <c r="A16" t="s">
        <v>11</v>
      </c>
      <c r="B16" s="1">
        <v>14.967381944715903</v>
      </c>
      <c r="C16" s="1">
        <v>13.950507865686999</v>
      </c>
      <c r="D16" s="1">
        <v>14.407235542831826</v>
      </c>
      <c r="E16" s="1">
        <v>15.318873420123165</v>
      </c>
      <c r="F16" s="1">
        <v>14.491724000000001</v>
      </c>
      <c r="G16" s="2"/>
      <c r="H16" s="2"/>
    </row>
    <row r="17" spans="1:8" x14ac:dyDescent="0.35">
      <c r="A17" t="s">
        <v>12</v>
      </c>
      <c r="B17" s="1">
        <v>7.9464022129272092</v>
      </c>
      <c r="C17" s="1">
        <v>7.7376906993609254</v>
      </c>
      <c r="D17" s="1">
        <v>7.2323146396858027</v>
      </c>
      <c r="E17" s="1">
        <v>7.4218611617890318</v>
      </c>
      <c r="F17" s="1">
        <v>7.6269549999999997</v>
      </c>
      <c r="G17" s="2"/>
      <c r="H17" s="2"/>
    </row>
    <row r="18" spans="1:8" x14ac:dyDescent="0.35">
      <c r="A18" t="s">
        <v>13</v>
      </c>
      <c r="B18" s="1">
        <v>4.6994346019759714</v>
      </c>
      <c r="C18" s="1">
        <v>5.2765644652781507</v>
      </c>
      <c r="D18" s="1">
        <v>4.0529126805613105</v>
      </c>
      <c r="E18" s="1">
        <v>5.099355187442014</v>
      </c>
      <c r="F18" s="1">
        <v>5.0434840000000003</v>
      </c>
      <c r="G18" s="2"/>
      <c r="H18" s="2"/>
    </row>
    <row r="19" spans="1:8" x14ac:dyDescent="0.35">
      <c r="A19" t="s">
        <v>9</v>
      </c>
      <c r="B19" s="1">
        <v>23.386674856686575</v>
      </c>
      <c r="C19" s="1">
        <v>26.088616747832781</v>
      </c>
      <c r="D19" s="1">
        <v>25.325190434389704</v>
      </c>
      <c r="E19" s="1">
        <v>27.132465514097692</v>
      </c>
      <c r="F19" s="1">
        <v>27.093411</v>
      </c>
      <c r="G19" s="2"/>
      <c r="H19" s="2"/>
    </row>
    <row r="21" spans="1:8" x14ac:dyDescent="0.35">
      <c r="A21" t="s">
        <v>182</v>
      </c>
    </row>
  </sheetData>
  <sortState xmlns:xlrd2="http://schemas.microsoft.com/office/spreadsheetml/2017/richdata2" ref="A6:S18">
    <sortCondition descending="1" ref="F6:F18"/>
  </sortState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A4F7-6C22-41CD-BB96-CEC78E082544}">
  <sheetPr>
    <pageSetUpPr fitToPage="1"/>
  </sheetPr>
  <dimension ref="A1:CS66"/>
  <sheetViews>
    <sheetView zoomScale="64" zoomScaleNormal="64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A13" sqref="A13"/>
    </sheetView>
  </sheetViews>
  <sheetFormatPr defaultColWidth="9.1796875" defaultRowHeight="18" customHeight="1" x14ac:dyDescent="0.35"/>
  <cols>
    <col min="1" max="1" width="45.81640625" style="57" customWidth="1"/>
    <col min="2" max="83" width="10.81640625" style="57" customWidth="1"/>
    <col min="84" max="16384" width="9.1796875" style="57"/>
  </cols>
  <sheetData>
    <row r="1" spans="1:7" ht="26" x14ac:dyDescent="0.6">
      <c r="A1" s="158" t="s">
        <v>177</v>
      </c>
    </row>
    <row r="2" spans="1:7" ht="18" customHeight="1" x14ac:dyDescent="0.35">
      <c r="A2" s="57" t="s">
        <v>178</v>
      </c>
    </row>
    <row r="4" spans="1:7" customFormat="1" ht="18" customHeight="1" x14ac:dyDescent="0.35">
      <c r="B4" t="s">
        <v>135</v>
      </c>
      <c r="F4">
        <v>2023</v>
      </c>
    </row>
    <row r="5" spans="1:7" s="145" customFormat="1" ht="18" customHeight="1" x14ac:dyDescent="0.35">
      <c r="B5" s="145" t="s">
        <v>50</v>
      </c>
      <c r="C5" s="145" t="s">
        <v>18</v>
      </c>
      <c r="D5" s="145" t="s">
        <v>49</v>
      </c>
      <c r="E5" s="145" t="s">
        <v>19</v>
      </c>
      <c r="F5" s="145" t="s">
        <v>17</v>
      </c>
      <c r="G5" s="145" t="s">
        <v>16</v>
      </c>
    </row>
    <row r="6" spans="1:7" ht="18" customHeight="1" x14ac:dyDescent="0.35">
      <c r="A6" s="57" t="s">
        <v>130</v>
      </c>
      <c r="B6" s="143">
        <v>4.5410532545689799</v>
      </c>
      <c r="C6" s="143">
        <v>4.4214365775672864</v>
      </c>
      <c r="D6" s="143">
        <v>4.513958474977624</v>
      </c>
      <c r="E6" s="143">
        <v>4.5991046568191676</v>
      </c>
      <c r="F6" s="143">
        <v>4.6005427955183311</v>
      </c>
      <c r="G6" s="143">
        <v>4.6108130005420316</v>
      </c>
    </row>
    <row r="7" spans="1:7" ht="18" customHeight="1" x14ac:dyDescent="0.35">
      <c r="A7" s="57" t="s">
        <v>131</v>
      </c>
      <c r="B7" s="143">
        <v>1.3412100659589088</v>
      </c>
      <c r="C7" s="143">
        <v>1.3468526966293086</v>
      </c>
      <c r="D7" s="143">
        <v>1.3573129297258097</v>
      </c>
      <c r="E7" s="143">
        <v>1.3553056392391243</v>
      </c>
      <c r="F7" s="143">
        <v>1.401753770999095</v>
      </c>
      <c r="G7" s="143">
        <v>1.3971940086426513</v>
      </c>
    </row>
    <row r="8" spans="1:7" ht="18" customHeight="1" x14ac:dyDescent="0.35">
      <c r="A8" s="57" t="s">
        <v>132</v>
      </c>
      <c r="B8" s="143">
        <v>1.1269541346821532</v>
      </c>
      <c r="C8" s="143">
        <v>1.0142854110874737</v>
      </c>
      <c r="D8" s="143">
        <v>0.99815692025023162</v>
      </c>
      <c r="E8" s="143">
        <v>1.0501868459998469</v>
      </c>
      <c r="F8" s="143">
        <v>1.0697034195711699</v>
      </c>
      <c r="G8" s="143">
        <v>1.0677764845165811</v>
      </c>
    </row>
    <row r="9" spans="1:7" ht="18" customHeight="1" x14ac:dyDescent="0.35">
      <c r="A9" s="57" t="s">
        <v>133</v>
      </c>
      <c r="B9" s="144">
        <v>3.5993676200748457E-3</v>
      </c>
      <c r="C9" s="144">
        <v>3.1033440499380064E-2</v>
      </c>
      <c r="D9" s="144">
        <v>5.7746426456466732E-3</v>
      </c>
      <c r="E9" s="144">
        <v>-1.1148796147657002E-2</v>
      </c>
      <c r="F9" s="144">
        <v>1.1025506645394758E-2</v>
      </c>
      <c r="G9" s="144">
        <v>-2.0852318586960035E-3</v>
      </c>
    </row>
    <row r="10" spans="1:7" ht="18" customHeight="1" x14ac:dyDescent="0.35">
      <c r="A10" s="57" t="s">
        <v>78</v>
      </c>
      <c r="B10" s="143">
        <v>2.1285975572627507</v>
      </c>
      <c r="C10" s="143">
        <v>2.0135977541868213</v>
      </c>
      <c r="D10" s="143">
        <v>2.1186062629124724</v>
      </c>
      <c r="E10" s="143">
        <v>2.1732099975416945</v>
      </c>
      <c r="F10" s="143">
        <v>2.288389671738368</v>
      </c>
      <c r="G10" s="143">
        <v>2.3025008486489922</v>
      </c>
    </row>
    <row r="11" spans="1:7" ht="18" customHeight="1" x14ac:dyDescent="0.35">
      <c r="A11" s="57" t="s">
        <v>134</v>
      </c>
      <c r="B11" s="143">
        <v>2.0958435396893469</v>
      </c>
      <c r="C11" s="143">
        <v>1.8043438233851286</v>
      </c>
      <c r="D11" s="143">
        <v>2.0216051994601747</v>
      </c>
      <c r="E11" s="143">
        <v>2.2375250416057604</v>
      </c>
      <c r="F11" s="143">
        <v>2.2058270670532449</v>
      </c>
      <c r="G11" s="143">
        <v>2.293945095617751</v>
      </c>
    </row>
    <row r="12" spans="1:7" ht="18" customHeight="1" x14ac:dyDescent="0.35">
      <c r="B12" s="56"/>
      <c r="C12" s="56"/>
      <c r="D12" s="56"/>
      <c r="E12" s="56"/>
      <c r="F12" s="56"/>
      <c r="G12" s="56"/>
    </row>
    <row r="13" spans="1:7" ht="18" customHeight="1" x14ac:dyDescent="0.35">
      <c r="A13" t="s">
        <v>176</v>
      </c>
      <c r="B13" s="134"/>
      <c r="C13" s="134"/>
      <c r="D13" s="134"/>
      <c r="E13" s="134"/>
      <c r="F13" s="134"/>
      <c r="G13" s="134"/>
    </row>
    <row r="14" spans="1:7" ht="18" customHeight="1" x14ac:dyDescent="0.35">
      <c r="B14" s="134"/>
      <c r="C14" s="134"/>
      <c r="D14" s="134"/>
      <c r="E14" s="134"/>
      <c r="F14" s="134"/>
      <c r="G14" s="134"/>
    </row>
    <row r="15" spans="1:7" ht="18" customHeight="1" x14ac:dyDescent="0.35">
      <c r="B15" s="134"/>
      <c r="C15" s="134"/>
      <c r="D15" s="134"/>
      <c r="E15" s="134"/>
      <c r="F15" s="134"/>
      <c r="G15" s="134"/>
    </row>
    <row r="16" spans="1:7" ht="18" customHeight="1" x14ac:dyDescent="0.35">
      <c r="B16" s="134"/>
      <c r="C16" s="134"/>
      <c r="D16" s="134"/>
      <c r="E16" s="134"/>
      <c r="F16" s="134"/>
      <c r="G16" s="134"/>
    </row>
    <row r="17" spans="2:85" ht="18" customHeight="1" x14ac:dyDescent="0.35">
      <c r="B17" s="134"/>
      <c r="C17" s="134"/>
      <c r="D17" s="134"/>
      <c r="E17" s="134"/>
      <c r="F17" s="134"/>
      <c r="G17" s="134"/>
    </row>
    <row r="18" spans="2:85" ht="18" customHeight="1" x14ac:dyDescent="0.35">
      <c r="B18" s="134"/>
      <c r="C18" s="134"/>
      <c r="D18" s="134"/>
      <c r="E18" s="134"/>
      <c r="F18" s="134"/>
      <c r="G18" s="134"/>
    </row>
    <row r="19" spans="2:85" ht="18" customHeight="1" x14ac:dyDescent="0.35">
      <c r="B19" s="56"/>
      <c r="C19" s="56"/>
      <c r="D19" s="56"/>
      <c r="E19" s="56"/>
      <c r="F19" s="56"/>
      <c r="G19" s="56"/>
    </row>
    <row r="20" spans="2:85" ht="18" customHeight="1" x14ac:dyDescent="0.35">
      <c r="B20" s="134"/>
      <c r="C20" s="134"/>
      <c r="D20" s="134"/>
      <c r="E20" s="134"/>
      <c r="F20" s="134"/>
      <c r="G20" s="134"/>
    </row>
    <row r="21" spans="2:85" ht="18" customHeight="1" x14ac:dyDescent="0.35">
      <c r="B21" s="134"/>
      <c r="C21" s="134"/>
      <c r="D21" s="134"/>
      <c r="E21" s="134"/>
      <c r="F21" s="134"/>
      <c r="G21" s="134"/>
    </row>
    <row r="22" spans="2:85" ht="18" customHeight="1" x14ac:dyDescent="0.35">
      <c r="B22" s="134"/>
      <c r="C22" s="134"/>
      <c r="D22" s="134"/>
      <c r="E22" s="134"/>
      <c r="F22" s="134"/>
      <c r="G22" s="134"/>
    </row>
    <row r="23" spans="2:85" ht="18" customHeight="1" x14ac:dyDescent="0.35">
      <c r="B23" s="134"/>
      <c r="C23" s="134"/>
      <c r="D23" s="134"/>
      <c r="E23" s="134"/>
      <c r="F23" s="134"/>
      <c r="G23" s="134"/>
    </row>
    <row r="24" spans="2:85" ht="18" customHeight="1" x14ac:dyDescent="0.35">
      <c r="B24" s="134"/>
      <c r="C24" s="134"/>
      <c r="D24" s="134"/>
      <c r="E24" s="134"/>
      <c r="F24" s="134"/>
      <c r="G24" s="134"/>
    </row>
    <row r="25" spans="2:85" ht="18" customHeight="1" x14ac:dyDescent="0.35">
      <c r="B25" s="134"/>
      <c r="C25" s="134"/>
      <c r="D25" s="134"/>
      <c r="E25" s="134"/>
      <c r="F25" s="134"/>
      <c r="G25" s="134"/>
    </row>
    <row r="26" spans="2:85" ht="18" customHeight="1" x14ac:dyDescent="0.35">
      <c r="B26" s="56"/>
      <c r="C26" s="56"/>
      <c r="D26" s="56"/>
      <c r="E26" s="56"/>
      <c r="F26" s="56"/>
      <c r="G26" s="56"/>
    </row>
    <row r="28" spans="2:85" ht="18" customHeight="1" x14ac:dyDescent="0.35">
      <c r="B28" s="125"/>
      <c r="C28" s="125"/>
      <c r="D28" s="125"/>
      <c r="E28" s="125"/>
      <c r="F28" s="125"/>
      <c r="G28" s="125"/>
    </row>
    <row r="29" spans="2:85" s="136" customFormat="1" ht="18" customHeight="1" x14ac:dyDescent="0.35"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</row>
    <row r="30" spans="2:85" s="136" customFormat="1" ht="18" customHeight="1" x14ac:dyDescent="0.35"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</row>
    <row r="31" spans="2:85" s="136" customFormat="1" ht="18" customHeight="1" x14ac:dyDescent="0.35"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</row>
    <row r="32" spans="2:85" s="136" customFormat="1" ht="18" customHeight="1" x14ac:dyDescent="0.35">
      <c r="B32" s="126"/>
      <c r="C32" s="126"/>
      <c r="D32" s="126"/>
      <c r="E32" s="126"/>
      <c r="F32" s="126"/>
      <c r="G32" s="126"/>
      <c r="H32" s="137"/>
      <c r="I32" s="137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</row>
    <row r="33" spans="2:97" s="136" customFormat="1" ht="18" customHeight="1" x14ac:dyDescent="0.35"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  <c r="CG33" s="126"/>
    </row>
    <row r="34" spans="2:97" s="136" customFormat="1" ht="18" customHeight="1" x14ac:dyDescent="0.35"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</row>
    <row r="35" spans="2:97" s="135" customFormat="1" ht="18" customHeight="1" x14ac:dyDescent="0.3"/>
    <row r="36" spans="2:97" ht="16" customHeight="1" x14ac:dyDescent="0.35">
      <c r="B36" s="125"/>
      <c r="C36" s="125"/>
      <c r="D36" s="125"/>
      <c r="E36" s="125"/>
      <c r="F36" s="125"/>
      <c r="G36" s="125"/>
      <c r="H36" s="142"/>
      <c r="I36" s="142"/>
      <c r="J36" s="142"/>
      <c r="K36" s="142"/>
      <c r="L36" s="142"/>
      <c r="M36" s="142"/>
    </row>
    <row r="37" spans="2:97" ht="16" customHeight="1" x14ac:dyDescent="0.35">
      <c r="B37" s="56"/>
      <c r="C37" s="56"/>
      <c r="D37" s="56"/>
      <c r="E37" s="56"/>
      <c r="F37" s="56"/>
      <c r="G37" s="56"/>
    </row>
    <row r="38" spans="2:97" ht="16" customHeight="1" x14ac:dyDescent="0.35"/>
    <row r="39" spans="2:97" s="136" customFormat="1" ht="16" customHeight="1" x14ac:dyDescent="0.35"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126"/>
      <c r="CR39" s="126"/>
      <c r="CS39" s="126"/>
    </row>
    <row r="40" spans="2:97" s="136" customFormat="1" ht="16" customHeight="1" x14ac:dyDescent="0.35"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126"/>
      <c r="CK40" s="126"/>
      <c r="CL40" s="126"/>
      <c r="CM40" s="126"/>
      <c r="CN40" s="126"/>
      <c r="CO40" s="126"/>
      <c r="CP40" s="126"/>
      <c r="CQ40" s="126"/>
      <c r="CR40" s="126"/>
      <c r="CS40" s="126"/>
    </row>
    <row r="41" spans="2:97" s="136" customFormat="1" ht="16" customHeight="1" x14ac:dyDescent="0.35"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</row>
    <row r="42" spans="2:97" s="136" customFormat="1" ht="16" customHeight="1" x14ac:dyDescent="0.35"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</row>
    <row r="43" spans="2:97" s="136" customFormat="1" ht="16" customHeight="1" x14ac:dyDescent="0.35"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6"/>
      <c r="BW43" s="126"/>
      <c r="BX43" s="126"/>
      <c r="BY43" s="126"/>
      <c r="BZ43" s="126"/>
      <c r="CA43" s="126"/>
      <c r="CB43" s="126"/>
      <c r="CC43" s="126"/>
      <c r="CD43" s="126"/>
      <c r="CE43" s="126"/>
      <c r="CF43" s="126"/>
      <c r="CG43" s="126"/>
      <c r="CH43" s="126"/>
      <c r="CI43" s="126"/>
      <c r="CJ43" s="126"/>
      <c r="CK43" s="126"/>
      <c r="CL43" s="126"/>
      <c r="CM43" s="126"/>
      <c r="CN43" s="126"/>
      <c r="CO43" s="126"/>
      <c r="CP43" s="126"/>
      <c r="CQ43" s="126"/>
      <c r="CR43" s="126"/>
      <c r="CS43" s="126"/>
    </row>
    <row r="44" spans="2:97" s="136" customFormat="1" ht="16" customHeight="1" x14ac:dyDescent="0.35"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26"/>
      <c r="CA44" s="126"/>
      <c r="CB44" s="126"/>
      <c r="CC44" s="126"/>
      <c r="CD44" s="126"/>
      <c r="CE44" s="126"/>
      <c r="CF44" s="126"/>
      <c r="CG44" s="126"/>
      <c r="CH44" s="126"/>
      <c r="CI44" s="126"/>
      <c r="CJ44" s="126"/>
      <c r="CK44" s="126"/>
      <c r="CL44" s="126"/>
      <c r="CM44" s="126"/>
      <c r="CN44" s="126"/>
      <c r="CO44" s="126"/>
      <c r="CP44" s="126"/>
      <c r="CQ44" s="126"/>
      <c r="CR44" s="126"/>
      <c r="CS44" s="126"/>
    </row>
    <row r="45" spans="2:97" s="136" customFormat="1" ht="18" customHeight="1" x14ac:dyDescent="0.35">
      <c r="B45" s="137"/>
      <c r="C45" s="137"/>
      <c r="D45" s="137"/>
      <c r="E45" s="137"/>
      <c r="F45" s="137"/>
      <c r="G45" s="137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  <c r="BR45" s="126"/>
      <c r="BS45" s="126"/>
      <c r="BT45" s="126"/>
      <c r="BU45" s="126"/>
      <c r="BV45" s="126"/>
      <c r="BW45" s="126"/>
      <c r="BX45" s="126"/>
      <c r="BY45" s="126"/>
      <c r="BZ45" s="126"/>
      <c r="CA45" s="126"/>
      <c r="CB45" s="126"/>
      <c r="CC45" s="126"/>
      <c r="CD45" s="126"/>
      <c r="CE45" s="126"/>
      <c r="CF45" s="126"/>
      <c r="CG45" s="126"/>
    </row>
    <row r="46" spans="2:97" s="136" customFormat="1" ht="18" customHeight="1" x14ac:dyDescent="0.35">
      <c r="B46" s="137"/>
      <c r="C46" s="137"/>
      <c r="D46" s="137"/>
      <c r="E46" s="137"/>
      <c r="F46" s="137"/>
      <c r="G46" s="137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  <c r="BS46" s="126"/>
      <c r="BT46" s="126"/>
      <c r="BU46" s="126"/>
      <c r="BV46" s="126"/>
      <c r="BW46" s="126"/>
      <c r="BX46" s="126"/>
      <c r="BY46" s="126"/>
      <c r="BZ46" s="126"/>
      <c r="CA46" s="126"/>
      <c r="CB46" s="126"/>
      <c r="CC46" s="126"/>
      <c r="CD46" s="126"/>
      <c r="CE46" s="126"/>
      <c r="CF46" s="126"/>
      <c r="CG46" s="126"/>
    </row>
    <row r="47" spans="2:97" s="138" customFormat="1" ht="18" customHeight="1" x14ac:dyDescent="0.35">
      <c r="B47" s="139"/>
      <c r="C47" s="139"/>
      <c r="D47" s="139"/>
      <c r="E47" s="139"/>
      <c r="F47" s="139"/>
      <c r="G47" s="139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  <c r="BP47" s="122"/>
      <c r="BQ47" s="122"/>
      <c r="BR47" s="122"/>
      <c r="BS47" s="122"/>
      <c r="BT47" s="122"/>
      <c r="BU47" s="122"/>
      <c r="BV47" s="122"/>
      <c r="BW47" s="122"/>
      <c r="BX47" s="122"/>
      <c r="BY47" s="122"/>
      <c r="BZ47" s="122"/>
      <c r="CA47" s="122"/>
      <c r="CB47" s="122"/>
      <c r="CC47" s="122"/>
      <c r="CD47" s="122"/>
      <c r="CE47" s="122"/>
      <c r="CF47" s="122"/>
      <c r="CG47" s="122"/>
    </row>
    <row r="48" spans="2:97" s="135" customFormat="1" ht="18" customHeight="1" x14ac:dyDescent="0.3"/>
    <row r="49" spans="1:72" s="135" customFormat="1" ht="18" customHeight="1" x14ac:dyDescent="0.3"/>
    <row r="50" spans="1:72" s="135" customFormat="1" ht="18" customHeight="1" x14ac:dyDescent="0.3"/>
    <row r="51" spans="1:72" ht="18" customHeight="1" x14ac:dyDescent="0.35">
      <c r="A51" s="124"/>
    </row>
    <row r="52" spans="1:72" ht="18" customHeight="1" x14ac:dyDescent="0.35">
      <c r="B52" s="125"/>
      <c r="C52" s="125"/>
      <c r="D52" s="125"/>
      <c r="E52" s="125"/>
      <c r="F52" s="125"/>
      <c r="G52" s="125"/>
    </row>
    <row r="53" spans="1:72" ht="18" customHeight="1" x14ac:dyDescent="0.35">
      <c r="B53" s="56"/>
      <c r="C53" s="56"/>
      <c r="D53" s="56"/>
      <c r="E53" s="56"/>
      <c r="F53" s="56"/>
      <c r="G53" s="56"/>
    </row>
    <row r="54" spans="1:72" ht="18" customHeight="1" x14ac:dyDescent="0.35">
      <c r="A54" s="128"/>
    </row>
    <row r="55" spans="1:72" ht="18" customHeight="1" x14ac:dyDescent="0.35">
      <c r="B55" s="129"/>
      <c r="C55" s="129"/>
      <c r="D55" s="129"/>
      <c r="E55" s="129"/>
      <c r="F55" s="129"/>
      <c r="G55" s="129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2"/>
      <c r="BF55" s="132"/>
      <c r="BG55" s="132"/>
      <c r="BH55" s="132"/>
      <c r="BI55" s="132"/>
      <c r="BJ55" s="132"/>
      <c r="BK55" s="132"/>
      <c r="BL55" s="132"/>
      <c r="BM55" s="132"/>
      <c r="BN55" s="132"/>
      <c r="BO55" s="132"/>
      <c r="BP55" s="132"/>
      <c r="BQ55" s="132"/>
      <c r="BR55" s="132"/>
      <c r="BS55" s="132"/>
      <c r="BT55" s="132"/>
    </row>
    <row r="56" spans="1:72" ht="18" customHeight="1" x14ac:dyDescent="0.35">
      <c r="B56" s="129"/>
      <c r="C56" s="129"/>
      <c r="D56" s="129"/>
      <c r="E56" s="129"/>
      <c r="F56" s="129"/>
      <c r="G56" s="129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2"/>
      <c r="AT56" s="132"/>
      <c r="AU56" s="132"/>
      <c r="AV56" s="132"/>
      <c r="AW56" s="132"/>
      <c r="AX56" s="132"/>
      <c r="AY56" s="132"/>
      <c r="AZ56" s="132"/>
      <c r="BA56" s="132"/>
      <c r="BB56" s="132"/>
      <c r="BC56" s="132"/>
      <c r="BD56" s="132"/>
      <c r="BE56" s="132"/>
      <c r="BF56" s="132"/>
      <c r="BG56" s="132"/>
      <c r="BH56" s="132"/>
      <c r="BI56" s="132"/>
      <c r="BJ56" s="132"/>
      <c r="BK56" s="132"/>
      <c r="BL56" s="132"/>
      <c r="BM56" s="132"/>
      <c r="BN56" s="132"/>
      <c r="BO56" s="132"/>
      <c r="BP56" s="132"/>
      <c r="BQ56" s="132"/>
      <c r="BR56" s="132"/>
      <c r="BS56" s="132"/>
      <c r="BT56" s="132"/>
    </row>
    <row r="57" spans="1:72" ht="18" customHeight="1" x14ac:dyDescent="0.35">
      <c r="B57" s="129"/>
      <c r="C57" s="129"/>
      <c r="D57" s="129"/>
      <c r="E57" s="129"/>
      <c r="F57" s="129"/>
      <c r="G57" s="129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2"/>
      <c r="BR57" s="132"/>
      <c r="BS57" s="132"/>
      <c r="BT57" s="132"/>
    </row>
    <row r="58" spans="1:72" ht="18" customHeight="1" x14ac:dyDescent="0.35">
      <c r="B58" s="129"/>
      <c r="C58" s="129"/>
      <c r="D58" s="129"/>
      <c r="E58" s="129"/>
      <c r="F58" s="129"/>
      <c r="G58" s="129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132"/>
      <c r="AM58" s="132"/>
      <c r="AN58" s="132"/>
      <c r="AO58" s="132"/>
      <c r="AP58" s="132"/>
      <c r="AQ58" s="132"/>
      <c r="AR58" s="132"/>
      <c r="AS58" s="132"/>
      <c r="AT58" s="132"/>
      <c r="AU58" s="132"/>
      <c r="AV58" s="132"/>
      <c r="AW58" s="132"/>
      <c r="AX58" s="132"/>
      <c r="AY58" s="132"/>
      <c r="AZ58" s="132"/>
      <c r="BA58" s="132"/>
      <c r="BB58" s="132"/>
      <c r="BC58" s="132"/>
      <c r="BD58" s="132"/>
      <c r="BE58" s="132"/>
      <c r="BF58" s="132"/>
      <c r="BG58" s="132"/>
      <c r="BH58" s="132"/>
      <c r="BI58" s="132"/>
      <c r="BJ58" s="132"/>
      <c r="BK58" s="132"/>
      <c r="BL58" s="132"/>
      <c r="BM58" s="132"/>
      <c r="BN58" s="132"/>
      <c r="BO58" s="132"/>
      <c r="BP58" s="132"/>
      <c r="BQ58" s="132"/>
      <c r="BR58" s="132"/>
      <c r="BS58" s="132"/>
      <c r="BT58" s="132"/>
    </row>
    <row r="59" spans="1:72" ht="18" customHeight="1" x14ac:dyDescent="0.35">
      <c r="B59" s="129"/>
      <c r="C59" s="129"/>
      <c r="D59" s="129"/>
      <c r="E59" s="129"/>
      <c r="F59" s="129"/>
      <c r="G59" s="129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32"/>
      <c r="AN59" s="132"/>
      <c r="AO59" s="132"/>
      <c r="AP59" s="132"/>
      <c r="AQ59" s="132"/>
      <c r="AR59" s="132"/>
      <c r="AS59" s="132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  <c r="BI59" s="132"/>
      <c r="BJ59" s="132"/>
      <c r="BK59" s="132"/>
      <c r="BL59" s="132"/>
      <c r="BM59" s="132"/>
      <c r="BN59" s="132"/>
      <c r="BO59" s="132"/>
      <c r="BP59" s="132"/>
      <c r="BQ59" s="132"/>
      <c r="BR59" s="132"/>
      <c r="BS59" s="132"/>
      <c r="BT59" s="132"/>
    </row>
    <row r="60" spans="1:72" ht="18" customHeight="1" x14ac:dyDescent="0.35">
      <c r="B60" s="129"/>
      <c r="C60" s="129"/>
      <c r="D60" s="129"/>
      <c r="E60" s="129"/>
      <c r="F60" s="129"/>
      <c r="G60" s="129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2"/>
      <c r="BF60" s="132"/>
      <c r="BG60" s="132"/>
      <c r="BH60" s="132"/>
      <c r="BI60" s="132"/>
      <c r="BJ60" s="132"/>
      <c r="BK60" s="132"/>
      <c r="BL60" s="132"/>
      <c r="BM60" s="132"/>
      <c r="BN60" s="132"/>
      <c r="BO60" s="132"/>
      <c r="BP60" s="132"/>
      <c r="BQ60" s="132"/>
      <c r="BR60" s="132"/>
      <c r="BS60" s="132"/>
      <c r="BT60" s="132"/>
    </row>
    <row r="61" spans="1:72" s="127" customFormat="1" ht="18" customHeight="1" x14ac:dyDescent="0.35">
      <c r="B61" s="130"/>
      <c r="C61" s="130"/>
      <c r="D61" s="130"/>
      <c r="E61" s="130"/>
      <c r="F61" s="130"/>
      <c r="G61" s="13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40"/>
      <c r="BN61" s="140"/>
      <c r="BO61" s="140"/>
      <c r="BP61" s="140"/>
      <c r="BQ61" s="140"/>
      <c r="BR61" s="140"/>
      <c r="BS61" s="140"/>
      <c r="BT61" s="140"/>
    </row>
    <row r="63" spans="1:72" ht="18" customHeight="1" x14ac:dyDescent="0.35">
      <c r="B63" s="141"/>
      <c r="C63" s="141"/>
      <c r="D63" s="141"/>
      <c r="E63" s="141"/>
      <c r="F63" s="141"/>
      <c r="G63" s="141"/>
    </row>
    <row r="64" spans="1:72" ht="18" customHeight="1" x14ac:dyDescent="0.35">
      <c r="B64" s="129"/>
      <c r="C64" s="129"/>
      <c r="D64" s="129"/>
      <c r="E64" s="129"/>
      <c r="F64" s="129"/>
      <c r="G64" s="129"/>
    </row>
    <row r="65" spans="8:16" ht="18" customHeight="1" x14ac:dyDescent="0.35">
      <c r="H65" s="55"/>
      <c r="I65" s="55"/>
      <c r="J65" s="55"/>
      <c r="K65" s="55"/>
      <c r="L65" s="55"/>
      <c r="M65" s="55"/>
      <c r="N65" s="55"/>
      <c r="O65" s="55"/>
      <c r="P65" s="55"/>
    </row>
    <row r="66" spans="8:16" ht="18" customHeight="1" x14ac:dyDescent="0.35">
      <c r="H66" s="55"/>
      <c r="I66" s="55"/>
      <c r="J66" s="55"/>
      <c r="K66" s="55"/>
      <c r="L66" s="55"/>
      <c r="M66" s="55"/>
      <c r="N66" s="55"/>
      <c r="O66" s="55"/>
      <c r="P66" s="55"/>
    </row>
  </sheetData>
  <printOptions gridLines="1"/>
  <pageMargins left="0.78740157480314965" right="0.78740157480314965" top="0.78740157480314965" bottom="0.78740157480314965" header="0.31496062992125984" footer="0.31496062992125984"/>
  <pageSetup paperSize="8" scale="64" orientation="landscape" r:id="rId1"/>
  <headerFooter>
    <oddFooter>&amp;L&amp;"Arial,Regular"&amp;10&amp;A&amp;R&amp;"Arial,Regular"&amp;9Statistics South Africa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DEDDE-B357-4B09-A598-4FD2E0035B9C}">
  <dimension ref="A1:T28"/>
  <sheetViews>
    <sheetView zoomScale="71" zoomScaleNormal="71" workbookViewId="0">
      <pane xSplit="1" ySplit="5" topLeftCell="B6" activePane="bottomRight" state="frozen"/>
      <selection activeCell="P7" sqref="P7"/>
      <selection pane="topRight" activeCell="P7" sqref="P7"/>
      <selection pane="bottomLeft" activeCell="P7" sqref="P7"/>
      <selection pane="bottomRight"/>
    </sheetView>
  </sheetViews>
  <sheetFormatPr defaultColWidth="9.1796875" defaultRowHeight="14.5" x14ac:dyDescent="0.35"/>
  <cols>
    <col min="1" max="1" width="51.54296875" style="17" customWidth="1"/>
    <col min="2" max="15" width="9.453125" style="17" customWidth="1"/>
    <col min="16" max="17" width="12.36328125" style="17" bestFit="1" customWidth="1"/>
    <col min="18" max="18" width="12.36328125" style="17" customWidth="1"/>
    <col min="19" max="16384" width="9.1796875" style="17"/>
  </cols>
  <sheetData>
    <row r="1" spans="1:20" s="16" customFormat="1" ht="26" x14ac:dyDescent="0.6">
      <c r="A1" s="158" t="s">
        <v>48</v>
      </c>
    </row>
    <row r="4" spans="1:20" x14ac:dyDescent="0.35">
      <c r="B4" s="17" t="s">
        <v>24</v>
      </c>
      <c r="Q4" s="19">
        <v>2023</v>
      </c>
    </row>
    <row r="5" spans="1:20" x14ac:dyDescent="0.35">
      <c r="B5" s="32" t="s">
        <v>47</v>
      </c>
      <c r="C5" s="32" t="s">
        <v>46</v>
      </c>
      <c r="D5" s="32" t="s">
        <v>45</v>
      </c>
      <c r="E5" s="32" t="s">
        <v>44</v>
      </c>
      <c r="F5" s="32" t="s">
        <v>43</v>
      </c>
      <c r="G5" s="32" t="s">
        <v>42</v>
      </c>
      <c r="H5" s="32" t="s">
        <v>41</v>
      </c>
      <c r="I5" s="32" t="s">
        <v>40</v>
      </c>
      <c r="J5" s="32" t="s">
        <v>39</v>
      </c>
      <c r="K5" s="32" t="s">
        <v>38</v>
      </c>
      <c r="L5" s="32" t="s">
        <v>37</v>
      </c>
      <c r="M5" s="32" t="s">
        <v>36</v>
      </c>
      <c r="N5" s="32" t="s">
        <v>35</v>
      </c>
      <c r="O5" s="32" t="s">
        <v>34</v>
      </c>
      <c r="P5" s="32" t="s">
        <v>33</v>
      </c>
      <c r="Q5" s="32" t="s">
        <v>64</v>
      </c>
      <c r="R5" s="31" t="s">
        <v>65</v>
      </c>
      <c r="S5" s="16" t="s">
        <v>32</v>
      </c>
    </row>
    <row r="6" spans="1:20" x14ac:dyDescent="0.35">
      <c r="A6" s="17" t="s">
        <v>31</v>
      </c>
      <c r="B6" s="25">
        <v>10.22122946032688</v>
      </c>
      <c r="C6" s="25">
        <v>9.8443766870786771</v>
      </c>
      <c r="D6" s="25">
        <v>9.7198667991689227</v>
      </c>
      <c r="E6" s="25">
        <v>10.210276140507874</v>
      </c>
      <c r="F6" s="25">
        <v>10.265900404745166</v>
      </c>
      <c r="G6" s="25">
        <v>10.773029193595875</v>
      </c>
      <c r="H6" s="25">
        <v>10.910987182549938</v>
      </c>
      <c r="I6" s="25">
        <v>11.180162336618119</v>
      </c>
      <c r="J6" s="25">
        <v>11.155710943674874</v>
      </c>
      <c r="K6" s="25">
        <v>11.243756726333332</v>
      </c>
      <c r="L6" s="25">
        <v>11.346181634907973</v>
      </c>
      <c r="M6" s="25">
        <v>11.33111841276718</v>
      </c>
      <c r="N6" s="25">
        <v>10.495471837393401</v>
      </c>
      <c r="O6" s="25">
        <v>9.7711860896303691</v>
      </c>
      <c r="P6" s="25">
        <v>10.977340347091358</v>
      </c>
      <c r="Q6" s="25">
        <v>11.615904383538917</v>
      </c>
      <c r="R6" s="25">
        <v>11.487559528854275</v>
      </c>
      <c r="S6" s="26">
        <f t="shared" ref="S6:S11" si="0">R6-P6</f>
        <v>0.51021918176291692</v>
      </c>
      <c r="T6" s="2">
        <f t="shared" ref="T6:T11" si="1">S6/S$11</f>
        <v>0.64691038429775416</v>
      </c>
    </row>
    <row r="7" spans="1:20" x14ac:dyDescent="0.35">
      <c r="A7" s="17" t="s">
        <v>30</v>
      </c>
      <c r="B7" s="30">
        <v>2.365116017187316</v>
      </c>
      <c r="C7" s="30">
        <v>2.2494181856696249</v>
      </c>
      <c r="D7" s="30">
        <v>2.3172298851540867</v>
      </c>
      <c r="E7" s="30">
        <v>2.2319462110228621</v>
      </c>
      <c r="F7" s="30">
        <v>2.3509090511153703</v>
      </c>
      <c r="G7" s="30">
        <v>2.4459756695702373</v>
      </c>
      <c r="H7" s="30">
        <v>2.4480841440229195</v>
      </c>
      <c r="I7" s="30">
        <v>2.683973625889009</v>
      </c>
      <c r="J7" s="30">
        <v>2.6949811036625562</v>
      </c>
      <c r="K7" s="30">
        <v>2.8082437901133406</v>
      </c>
      <c r="L7" s="30">
        <v>3.0013728186058253</v>
      </c>
      <c r="M7" s="30">
        <v>2.9180505590150938</v>
      </c>
      <c r="N7" s="30">
        <v>2.5211390249229217</v>
      </c>
      <c r="O7" s="30">
        <v>2.6469330592808471</v>
      </c>
      <c r="P7" s="30">
        <v>2.9552544415989122</v>
      </c>
      <c r="Q7" s="30">
        <v>3.0577611463864214</v>
      </c>
      <c r="R7" s="30">
        <v>3.1812673499814195</v>
      </c>
      <c r="S7" s="26">
        <f t="shared" si="0"/>
        <v>0.22601290838250732</v>
      </c>
      <c r="T7" s="2">
        <f t="shared" si="1"/>
        <v>0.28656330973836303</v>
      </c>
    </row>
    <row r="8" spans="1:20" x14ac:dyDescent="0.35">
      <c r="A8" s="17" t="s">
        <v>29</v>
      </c>
      <c r="B8" s="30">
        <v>1.3757916969662849</v>
      </c>
      <c r="C8" s="30">
        <v>1.2321521068490542</v>
      </c>
      <c r="D8" s="30">
        <v>1.2120931026795658</v>
      </c>
      <c r="E8" s="30">
        <v>1.2236549597278668</v>
      </c>
      <c r="F8" s="30">
        <v>1.189139889304355</v>
      </c>
      <c r="G8" s="30">
        <v>1.2442544781533249</v>
      </c>
      <c r="H8" s="30">
        <v>1.2186454968812916</v>
      </c>
      <c r="I8" s="30">
        <v>1.2936124443860508</v>
      </c>
      <c r="J8" s="30">
        <v>1.2985266182755189</v>
      </c>
      <c r="K8" s="30">
        <v>1.2695302469722625</v>
      </c>
      <c r="L8" s="30">
        <v>1.3318417307196075</v>
      </c>
      <c r="M8" s="30">
        <v>1.2858890428484537</v>
      </c>
      <c r="N8" s="30">
        <v>1.1967317787969305</v>
      </c>
      <c r="O8" s="30">
        <v>1.2584425251782858</v>
      </c>
      <c r="P8" s="30">
        <v>1.1416528413835951</v>
      </c>
      <c r="Q8" s="30">
        <v>1.115525196918544</v>
      </c>
      <c r="R8" s="30">
        <v>1.1340234598938546</v>
      </c>
      <c r="S8" s="26">
        <f t="shared" si="0"/>
        <v>-7.6293814897405721E-3</v>
      </c>
      <c r="T8" s="2">
        <f t="shared" si="1"/>
        <v>-9.6733448837202519E-3</v>
      </c>
    </row>
    <row r="9" spans="1:20" x14ac:dyDescent="0.35">
      <c r="A9" s="17" t="s">
        <v>23</v>
      </c>
      <c r="B9" s="30">
        <v>0.80656191758766493</v>
      </c>
      <c r="C9" s="30">
        <v>0.64708990643913378</v>
      </c>
      <c r="D9" s="30">
        <v>0.64896148704883927</v>
      </c>
      <c r="E9" s="30">
        <v>0.6705368166513459</v>
      </c>
      <c r="F9" s="30">
        <v>0.71790115455440651</v>
      </c>
      <c r="G9" s="30">
        <v>0.71349545916067403</v>
      </c>
      <c r="H9" s="30">
        <v>0.74189424288808392</v>
      </c>
      <c r="I9" s="30">
        <v>0.86031987489221573</v>
      </c>
      <c r="J9" s="30">
        <v>0.9193934793551114</v>
      </c>
      <c r="K9" s="30">
        <v>0.84949510449023513</v>
      </c>
      <c r="L9" s="30">
        <v>0.84930261226257753</v>
      </c>
      <c r="M9" s="30">
        <v>0.8852102771565693</v>
      </c>
      <c r="N9" s="30">
        <v>0.81020859416321012</v>
      </c>
      <c r="O9" s="30">
        <v>0.86756955189361851</v>
      </c>
      <c r="P9" s="30">
        <v>0.86024544473120979</v>
      </c>
      <c r="Q9" s="30">
        <v>0.95559044031228324</v>
      </c>
      <c r="R9" s="30">
        <v>0.92034422262961724</v>
      </c>
      <c r="S9" s="26">
        <f t="shared" si="0"/>
        <v>6.0098777898407452E-2</v>
      </c>
      <c r="T9" s="2">
        <f t="shared" si="1"/>
        <v>7.6199650847603342E-2</v>
      </c>
    </row>
    <row r="10" spans="1:20" s="16" customFormat="1" x14ac:dyDescent="0.35">
      <c r="A10" s="16" t="s">
        <v>28</v>
      </c>
      <c r="B10" s="28">
        <v>0.46200000000000002</v>
      </c>
      <c r="C10" s="28">
        <v>0.42899999999999999</v>
      </c>
      <c r="D10" s="28">
        <v>0.41899999999999998</v>
      </c>
      <c r="E10" s="28">
        <v>0.42399999999999999</v>
      </c>
      <c r="F10" s="28">
        <v>0.42199999999999999</v>
      </c>
      <c r="G10" s="28">
        <v>0.433</v>
      </c>
      <c r="H10" s="29">
        <v>0.43</v>
      </c>
      <c r="I10" s="28">
        <v>0.442</v>
      </c>
      <c r="J10" s="29">
        <v>0.435</v>
      </c>
      <c r="K10" s="29">
        <v>0.43099999999999999</v>
      </c>
      <c r="L10" s="29">
        <v>0.433</v>
      </c>
      <c r="M10" s="28">
        <v>0.42399999999999999</v>
      </c>
      <c r="N10" s="28">
        <v>0.38200000000000001</v>
      </c>
      <c r="O10" s="28">
        <v>0.36499999999999999</v>
      </c>
      <c r="P10" s="28">
        <v>0.39400000000000002</v>
      </c>
      <c r="Q10" s="28">
        <v>0.41</v>
      </c>
      <c r="R10" s="28">
        <v>0.40799999999999997</v>
      </c>
      <c r="S10" s="26">
        <f t="shared" si="0"/>
        <v>1.3999999999999957E-2</v>
      </c>
      <c r="T10" s="2">
        <f t="shared" si="1"/>
        <v>1.7750695591011549E-2</v>
      </c>
    </row>
    <row r="11" spans="1:20" x14ac:dyDescent="0.35">
      <c r="B11" s="27">
        <f t="shared" ref="B11:R11" si="2">SUM(B6:B9)</f>
        <v>14.768699092068147</v>
      </c>
      <c r="C11" s="27">
        <f t="shared" si="2"/>
        <v>13.973036886036489</v>
      </c>
      <c r="D11" s="27">
        <f t="shared" si="2"/>
        <v>13.898151274051413</v>
      </c>
      <c r="E11" s="27">
        <f t="shared" si="2"/>
        <v>14.336414127909949</v>
      </c>
      <c r="F11" s="27">
        <f t="shared" si="2"/>
        <v>14.523850499719298</v>
      </c>
      <c r="G11" s="27">
        <f t="shared" si="2"/>
        <v>15.176754800480111</v>
      </c>
      <c r="H11" s="27">
        <f t="shared" si="2"/>
        <v>15.319611066342233</v>
      </c>
      <c r="I11" s="27">
        <f t="shared" si="2"/>
        <v>16.018068281785393</v>
      </c>
      <c r="J11" s="27">
        <f t="shared" si="2"/>
        <v>16.068612144968061</v>
      </c>
      <c r="K11" s="27">
        <f t="shared" si="2"/>
        <v>16.171025867909172</v>
      </c>
      <c r="L11" s="27">
        <f t="shared" si="2"/>
        <v>16.528698796495984</v>
      </c>
      <c r="M11" s="27">
        <f t="shared" si="2"/>
        <v>16.420268291787298</v>
      </c>
      <c r="N11" s="27">
        <f t="shared" si="2"/>
        <v>15.023551235276464</v>
      </c>
      <c r="O11" s="27">
        <f t="shared" si="2"/>
        <v>14.54413122598312</v>
      </c>
      <c r="P11" s="27">
        <f t="shared" si="2"/>
        <v>15.934493074805074</v>
      </c>
      <c r="Q11" s="27">
        <f t="shared" si="2"/>
        <v>16.744781167156162</v>
      </c>
      <c r="R11" s="27">
        <f t="shared" si="2"/>
        <v>16.723194561359165</v>
      </c>
      <c r="S11" s="26">
        <f t="shared" si="0"/>
        <v>0.78870148655409089</v>
      </c>
      <c r="T11" s="2">
        <f t="shared" si="1"/>
        <v>1</v>
      </c>
    </row>
    <row r="12" spans="1:20" x14ac:dyDescent="0.35">
      <c r="A12" s="17" t="s">
        <v>27</v>
      </c>
      <c r="B12" s="3">
        <f t="shared" ref="B12:R12" si="3">B6/B11</f>
        <v>0.69208732581032917</v>
      </c>
      <c r="C12" s="3">
        <f t="shared" si="3"/>
        <v>0.7045266370774661</v>
      </c>
      <c r="D12" s="3">
        <f t="shared" si="3"/>
        <v>0.6993640094648006</v>
      </c>
      <c r="E12" s="3">
        <f t="shared" si="3"/>
        <v>0.71219176911405191</v>
      </c>
      <c r="F12" s="3">
        <f t="shared" si="3"/>
        <v>0.70683049270877407</v>
      </c>
      <c r="G12" s="3">
        <f t="shared" si="3"/>
        <v>0.70983746757607713</v>
      </c>
      <c r="H12" s="3">
        <f t="shared" si="3"/>
        <v>0.71222351111261506</v>
      </c>
      <c r="I12" s="3">
        <f t="shared" si="3"/>
        <v>0.69797194892291747</v>
      </c>
      <c r="J12" s="3">
        <f t="shared" si="3"/>
        <v>0.69425478958793108</v>
      </c>
      <c r="K12" s="3">
        <f t="shared" si="3"/>
        <v>0.69530262447023661</v>
      </c>
      <c r="L12" s="3">
        <f t="shared" si="3"/>
        <v>0.68645340898300578</v>
      </c>
      <c r="M12" s="3">
        <f t="shared" si="3"/>
        <v>0.69006901783903929</v>
      </c>
      <c r="N12" s="3">
        <f t="shared" si="3"/>
        <v>0.69860126098210507</v>
      </c>
      <c r="O12" s="3">
        <f t="shared" si="3"/>
        <v>0.67183016557043473</v>
      </c>
      <c r="P12" s="3">
        <f t="shared" si="3"/>
        <v>0.68890427173037905</v>
      </c>
      <c r="Q12" s="3">
        <f t="shared" si="3"/>
        <v>0.69370296736530568</v>
      </c>
      <c r="R12" s="3">
        <f t="shared" si="3"/>
        <v>0.68692375052536803</v>
      </c>
      <c r="S12" s="26"/>
      <c r="T12" s="2"/>
    </row>
    <row r="13" spans="1:20" x14ac:dyDescent="0.35">
      <c r="F13" s="24"/>
      <c r="G13" s="24"/>
      <c r="H13" s="24"/>
      <c r="K13" s="24"/>
      <c r="O13" s="3"/>
      <c r="P13" s="3"/>
    </row>
    <row r="14" spans="1:20" x14ac:dyDescent="0.35">
      <c r="A14" s="17" t="s">
        <v>183</v>
      </c>
      <c r="F14" s="24"/>
      <c r="G14" s="24"/>
      <c r="H14" s="24"/>
      <c r="P14"/>
      <c r="Q14"/>
      <c r="R14"/>
      <c r="S14"/>
      <c r="T14"/>
    </row>
    <row r="15" spans="1:20" x14ac:dyDescent="0.35">
      <c r="F15" s="24"/>
      <c r="G15" s="24"/>
      <c r="P15"/>
      <c r="Q15"/>
      <c r="R15"/>
      <c r="S15"/>
      <c r="T15"/>
    </row>
    <row r="16" spans="1:20" x14ac:dyDescent="0.35">
      <c r="F16" s="24"/>
      <c r="G16" s="24"/>
      <c r="H16" s="24"/>
      <c r="P16"/>
      <c r="Q16"/>
      <c r="R16"/>
      <c r="S16"/>
      <c r="T16"/>
    </row>
    <row r="17" spans="6:20" x14ac:dyDescent="0.35">
      <c r="F17" s="24"/>
      <c r="G17" s="24"/>
      <c r="H17" s="24"/>
      <c r="M17" s="24"/>
      <c r="P17"/>
      <c r="Q17"/>
      <c r="R17"/>
      <c r="S17"/>
      <c r="T17"/>
    </row>
    <row r="18" spans="6:20" x14ac:dyDescent="0.35">
      <c r="F18" s="24"/>
      <c r="G18" s="24"/>
      <c r="H18" s="24"/>
      <c r="P18"/>
      <c r="Q18"/>
      <c r="R18"/>
      <c r="S18"/>
      <c r="T18"/>
    </row>
    <row r="19" spans="6:20" x14ac:dyDescent="0.35">
      <c r="F19" s="24"/>
      <c r="G19" s="24"/>
      <c r="H19" s="24"/>
      <c r="I19" s="24"/>
      <c r="J19" s="24"/>
      <c r="L19" s="24"/>
      <c r="M19" s="24"/>
      <c r="O19" s="25"/>
      <c r="P19"/>
      <c r="Q19"/>
      <c r="R19"/>
      <c r="S19"/>
      <c r="T19"/>
    </row>
    <row r="20" spans="6:20" x14ac:dyDescent="0.35">
      <c r="F20" s="24"/>
      <c r="G20" s="24"/>
      <c r="H20" s="24"/>
      <c r="I20" s="24"/>
      <c r="J20" s="24"/>
      <c r="K20" s="24"/>
      <c r="L20" s="24"/>
      <c r="M20" s="24"/>
      <c r="P20"/>
      <c r="Q20"/>
      <c r="R20"/>
      <c r="S20"/>
      <c r="T20"/>
    </row>
    <row r="21" spans="6:20" x14ac:dyDescent="0.35">
      <c r="F21" s="24"/>
      <c r="G21" s="24"/>
      <c r="H21" s="24"/>
      <c r="I21" s="24"/>
      <c r="J21" s="24"/>
      <c r="K21" s="24"/>
      <c r="L21" s="24"/>
      <c r="M21" s="24"/>
      <c r="P21"/>
      <c r="Q21"/>
      <c r="R21"/>
      <c r="S21"/>
      <c r="T21"/>
    </row>
    <row r="22" spans="6:20" x14ac:dyDescent="0.35">
      <c r="F22" s="24"/>
      <c r="G22" s="24"/>
      <c r="H22" s="24"/>
      <c r="I22" s="24"/>
      <c r="J22" s="24"/>
      <c r="K22" s="24"/>
      <c r="L22" s="24"/>
      <c r="P22"/>
      <c r="Q22"/>
      <c r="R22"/>
      <c r="S22"/>
      <c r="T22"/>
    </row>
    <row r="23" spans="6:20" x14ac:dyDescent="0.35">
      <c r="P23"/>
      <c r="Q23"/>
      <c r="R23"/>
      <c r="S23"/>
      <c r="T23"/>
    </row>
    <row r="24" spans="6:20" x14ac:dyDescent="0.35">
      <c r="P24"/>
      <c r="Q24"/>
      <c r="R24"/>
      <c r="S24"/>
      <c r="T24"/>
    </row>
    <row r="25" spans="6:20" x14ac:dyDescent="0.35">
      <c r="P25"/>
      <c r="Q25"/>
      <c r="R25"/>
      <c r="S25"/>
      <c r="T25"/>
    </row>
    <row r="28" spans="6:20" x14ac:dyDescent="0.35">
      <c r="Q28" s="23"/>
      <c r="R28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28" baseType="lpstr">
      <vt:lpstr>1. Quarterly GDP in R trns</vt:lpstr>
      <vt:lpstr>2. SA growth compared to UMIC</vt:lpstr>
      <vt:lpstr>3. Loadshedding</vt:lpstr>
      <vt:lpstr>4. Change in GVA by sector</vt:lpstr>
      <vt:lpstr>5. Sector GVA indices</vt:lpstr>
      <vt:lpstr>6. Monthly manufacturing sales</vt:lpstr>
      <vt:lpstr>7. Quarterly sales by industry</vt:lpstr>
      <vt:lpstr>Expenditure on GDP</vt:lpstr>
      <vt:lpstr>8. Empl trends and ratio</vt:lpstr>
      <vt:lpstr>9. Employment by sector</vt:lpstr>
      <vt:lpstr>10. Construction empl and inv</vt:lpstr>
      <vt:lpstr>11. Empl by mfg industry</vt:lpstr>
      <vt:lpstr>12. Mining employment</vt:lpstr>
      <vt:lpstr>13. Exports, imports, BOT</vt:lpstr>
      <vt:lpstr>14_16 imports exports by sector</vt:lpstr>
      <vt:lpstr>15. Mining revenues</vt:lpstr>
      <vt:lpstr>Table 1. Trade by mfg subsector</vt:lpstr>
      <vt:lpstr>17. Public &amp; private investment</vt:lpstr>
      <vt:lpstr>18. Investment by sector</vt:lpstr>
      <vt:lpstr>19. Return on assets</vt:lpstr>
      <vt:lpstr>19. Mining and mfg profits</vt:lpstr>
      <vt:lpstr>20. dtic budget total</vt:lpstr>
      <vt:lpstr>21. dtic expenditure by branch</vt:lpstr>
      <vt:lpstr>22. Transfers by recipient</vt:lpstr>
      <vt:lpstr>Chart1</vt:lpstr>
      <vt:lpstr>'4. Change in GVA by sector'!Print_Area</vt:lpstr>
      <vt:lpstr>'Expenditure on GDP'!Print_Area</vt:lpstr>
      <vt:lpstr>'Expenditure on GDP'!Print_Titles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Neva</dc:creator>
  <cp:lastModifiedBy>Neva</cp:lastModifiedBy>
  <dcterms:created xsi:type="dcterms:W3CDTF">2024-03-04T06:51:43Z</dcterms:created>
  <dcterms:modified xsi:type="dcterms:W3CDTF">2024-03-07T07:22:56Z</dcterms:modified>
</cp:coreProperties>
</file>